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syochib\Desktop\"/>
    </mc:Choice>
  </mc:AlternateContent>
  <bookViews>
    <workbookView xWindow="0" yWindow="0" windowWidth="18150" windowHeight="6375"/>
  </bookViews>
  <sheets>
    <sheet name="נספח הצעת מחיר" sheetId="3" r:id="rId1"/>
    <sheet name="דוגמא לשקלול תוצרת הארץ" sheetId="5" r:id="rId2"/>
  </sheets>
  <definedNames>
    <definedName name="_xlnm.Print_Area" localSheetId="0">'נספח הצעת מחיר'!$A$1:$J$106</definedName>
    <definedName name="העדפה">'נספח הצעת מחיר'!$J$26:$J$27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4" i="3" l="1"/>
  <c r="F83" i="3"/>
  <c r="F71" i="3"/>
  <c r="F61" i="3"/>
  <c r="H87" i="3"/>
  <c r="H88" i="3"/>
  <c r="H89" i="3"/>
  <c r="H90" i="3"/>
  <c r="H91" i="3"/>
  <c r="H92" i="3"/>
  <c r="H93" i="3"/>
  <c r="H86" i="3"/>
  <c r="H75" i="3"/>
  <c r="H76" i="3"/>
  <c r="H77" i="3"/>
  <c r="H78" i="3"/>
  <c r="H79" i="3"/>
  <c r="H80" i="3"/>
  <c r="H81" i="3"/>
  <c r="H82" i="3"/>
  <c r="H74" i="3"/>
  <c r="H65" i="3"/>
  <c r="H66" i="3"/>
  <c r="H67" i="3"/>
  <c r="H68" i="3"/>
  <c r="H69" i="3"/>
  <c r="H70" i="3"/>
  <c r="H64"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31" i="3"/>
  <c r="F95" i="3" l="1"/>
  <c r="G6" i="5"/>
  <c r="I6" i="5" s="1"/>
  <c r="J6" i="5" s="1"/>
  <c r="K6" i="5" s="1"/>
  <c r="G5" i="5"/>
  <c r="I5" i="5" s="1"/>
  <c r="J5" i="5" s="1"/>
  <c r="K5" i="5" s="1"/>
  <c r="D5" i="5"/>
  <c r="G4" i="5"/>
  <c r="I4" i="5" s="1"/>
  <c r="J4" i="5" s="1"/>
  <c r="K4" i="5" s="1"/>
  <c r="G3" i="5"/>
  <c r="I3" i="5" s="1"/>
  <c r="J3" i="5" s="1"/>
  <c r="K3" i="5" s="1"/>
  <c r="D3" i="5"/>
  <c r="D7" i="5" s="1"/>
  <c r="K7" i="5" l="1"/>
  <c r="J86" i="3" l="1"/>
  <c r="J94" i="3" s="1"/>
  <c r="J74" i="3"/>
  <c r="J83" i="3" s="1"/>
  <c r="J64" i="3"/>
  <c r="J71" i="3" s="1"/>
  <c r="J31" i="3"/>
  <c r="J61" i="3" l="1"/>
</calcChain>
</file>

<file path=xl/sharedStrings.xml><?xml version="1.0" encoding="utf-8"?>
<sst xmlns="http://schemas.openxmlformats.org/spreadsheetml/2006/main" count="188" uniqueCount="147">
  <si>
    <t>משקל הקטגוריה</t>
  </si>
  <si>
    <t>קטגוריה 1 - כסאות אורח לסוגיהם: מרופד בגב ובמושב, מושב מרופד גב פלסטיק, מושב וגב פלסטיק חלק/מחורר, מושב מרופד וגב רשת, כסאות בר וכסאות חדר אוכל</t>
  </si>
  <si>
    <t>מס"ד</t>
  </si>
  <si>
    <t>שם</t>
  </si>
  <si>
    <t>תאור</t>
  </si>
  <si>
    <t xml:space="preserve">מפרט מס' </t>
  </si>
  <si>
    <t>משקל פריט לחישוב תוצרת הארץ</t>
  </si>
  <si>
    <t xml:space="preserve">כסא אורח מרופד בגב ובמושבים כיסוי פלסטי בגב ובמושב , עם משענות יד </t>
  </si>
  <si>
    <t xml:space="preserve">כיסא אורח גב ומושב נפרדים ומרופדים, עם כיסוי פלסטי בגב ובמושב ועם 4 רגליים מצינור פלדה, עם משענות יד מחומר פלסטי. </t>
  </si>
  <si>
    <t>כסא אורח מרופד בגב ובמושב, עם כיסוי פלסטי בגב ובמושב , ללא משענות יד</t>
  </si>
  <si>
    <t>כיסא אורח גב ומושב נפרדים, עם כיסוי פלסטי בגב ובמושב, ומרופדים עם 4 רגליים מצינור פלדה, נערם , ללא משענות יד.</t>
  </si>
  <si>
    <t>כסא אורח מרופד בגב ובמושב, עם שלד בציפוי ניקל, כיסוי פלסטי בגב ובמושב , ללא משענות יד</t>
  </si>
  <si>
    <t>כיסא אורח גב ומושב נפרדים, עם כיסוי פלסטי בגב ובמושב, ומרופדים עם 4 רגליים מצינור פלדה, שלד מצופה בניקל, נערם , ללא מעשנות יד.</t>
  </si>
  <si>
    <t>כסא אורח מרופד בגב ובמושב, עם שלד בציפוי ניקל, כיסוי פלסטי בגב ובמושב , עם משענות יד</t>
  </si>
  <si>
    <t>כיסא אורח גב ומושב נפרדים, עם כיסוי פלסטי בגב ובמושב, ומרופדים עם 4 רגליים מצינור פלדה, שלד מצופה בניקל, עם משענות יד.</t>
  </si>
  <si>
    <t>כסא אורח מרופד בגב ובמושבים כיסוי פלסטי בגב ובמושב , עם משענות יד, עומד בדרישות תקן נגישות</t>
  </si>
  <si>
    <t>כיסא אורח גב ומושב נפרדים, ומרופדים, עם כיסוי פלסטי בגב ובמושב ועם 4 רגליים מצינור פלדה, עם משענות יד מחומר פלסטי, עומד בדרישות תקן הנגישות.</t>
  </si>
  <si>
    <t>כסא אורח מושב מרופד, גב מחומר פלסטי ללא ריפוד וללא משענות יד</t>
  </si>
  <si>
    <t>כיסא אורח גב ומושב נפרדים, מושב מרופד, גב פלסטי חלק ללא ריפוד, עם 4 רגליים מצינור פלדה, נערם , ללא משענות יד.</t>
  </si>
  <si>
    <t>כסא אורח מושב מרופד, גב מחומר פלסטי לא מרופד, שלד מצופה בניקל,  ללא משענות יד</t>
  </si>
  <si>
    <t>כיסא אורח גב ומושב נפרדים, מושב מרופד, גב פלסטיק חלק, עם 4 רגליים מצינור פלדה, שלד מצופה בניקל, נערם , ללא משענות יד.</t>
  </si>
  <si>
    <t>כסא אורח מושב מרופד, גב פלסטי לא פרופד, עם משענות יד</t>
  </si>
  <si>
    <t>כיסא אורח גב ומושב נפרדים, מושב מרופד, גב מחומר פלסטי חלק לא מרופד, עם 4 רגליים מצינור פלדה,  עם משענות יד מצינורות פלדה או מחומר פלסטי.</t>
  </si>
  <si>
    <t>כסא אורח מושב מרופד, גב מחומר פלסטי לא מרופד, עם משענות יד, שלד מצופה בניקל</t>
  </si>
  <si>
    <t>כיסא אורח גב ומושב נפרדים, מושב מרופד, גב פלסטיק חלק לא מרופד, עם 4 רגליים מצינור פלדה,  שלד מצופה בניקל, עם משענות יד מצינורות פלדה או מחומר פלסטי.</t>
  </si>
  <si>
    <t>כסא אורח מושב מרופד, גב מחומר פלסטי לא מרופד, עם משענות יד, עומד בתקן נגישות</t>
  </si>
  <si>
    <t>כיסא אורח גב ומושב נפרדים, מושב מרופד, גב פלסטי חלק עם 4 רגליים מצינור פלדה, עם משענות יד מצינורות פלדה, עומד בדרישות תקן הנגישות.</t>
  </si>
  <si>
    <t>כסא אורח מושב וגב מחומר פלסטי לא מרופד</t>
  </si>
  <si>
    <t>כיסא אורח גב ומושב נפרדים, מושב וגב מחומר פלסטי חלק לא מרופד, עם 4 רגליים מצינור פלדה, נערם.</t>
  </si>
  <si>
    <t xml:space="preserve">כסא אורח מושב וגב פלסטיק, עם שלד מצופה בניקל </t>
  </si>
  <si>
    <t>כיסא אורח גב ומושב נפרדים, מושב וגב פלסטיק חלק, עם 4 רגליים מצינור פלדה, נערם, עם שלד מצופה בניקל</t>
  </si>
  <si>
    <t>כסא אורח מושב וגב מחומר פלסטי, לא מרופד, עם משענות יד</t>
  </si>
  <si>
    <t>כיסא אורח גב ומושב נפרדים, מושב וגב פלסטיק חלק לא פרופדים, עם 4 רגליים מצינור פלדה, נערם, עם משענות יד מצינורות פלדה, או מחומר פלסטי.</t>
  </si>
  <si>
    <t>כסא אורח מושב וגב פלסטיק, עם שלד מצופה בניקל ועם משענות יד</t>
  </si>
  <si>
    <t>כיסא אורח גב ומושב נפרדים, מושב וגב מחומר פלסטי חלק, לא מרופד, עם 4 רגליים מצינור פלדה,  שלד מצופה בניקל ועם משענות יד מצינורות פלדה, או מחומר פלסטי.</t>
  </si>
  <si>
    <t>כסא אורח מושב וגב מחומר פלסטי לא מרופד, עם משענות יד, עומד בתקן נגישות</t>
  </si>
  <si>
    <t>כיסא אורח גב ומושב נפרדים, מושב וגב מחומר פלסטי חלק, לא מרופד, עם 4 רגליים מצינור פלדה,  עם משענות יד מצינורות פלדה, או מחומר פלסטי, עומד בדרישות תקן הנגישות.</t>
  </si>
  <si>
    <t>כסא אורח מושב וגב מחומר פלסטי, גב מחורר, ללא משענות יד</t>
  </si>
  <si>
    <t>כיסא אורח גב ומושב נפרדים, מושב וגב מחומר פלסטי, גב מחורר, עם 4 רגליים מצינור פלדה, נערם , ללא משענות יד.</t>
  </si>
  <si>
    <t>כסא אורח מושב וגב מחומר פלסטי, גב מחורר, עם משענות יד מצינור פלדה או מחומר פלסטי</t>
  </si>
  <si>
    <t xml:space="preserve">כיסא אורח גב ומושב נפרדים, מושב וגב מחומר פלסטי , גב מחורר ,עם 4 רגליים , עם משענות יד מצינורות פלדה, או מחומר פלסטי, </t>
  </si>
  <si>
    <t>כסא אורח מושב וגב מחומר פלסטי, גב מחורר, שלד מצופה בניקל, עם משענות יד</t>
  </si>
  <si>
    <t>כיסא אורח גב ומושב נפרדים, מושב וגב מחומר פלסטי, גב פלסטי מחורר, עם 4 רגליים, השלד מצופה בניקל,  עם משענות יד מצינורות פלדה, או מחומר פלסטי.</t>
  </si>
  <si>
    <t>כסא אורח מושב וגב מחומר פלסטי, גב מחורר, שלד מצופה בניקל, ללא משענות יד</t>
  </si>
  <si>
    <t>כיסא אורח גב ומושב נפרדים, מושב וגב מחומר פלסטי מחורר/חלק, עם 4 רגליים שלד ניקל, נערם , ללא משענות יד.</t>
  </si>
  <si>
    <t>כסא אורח מושב מרופד וגב רשת</t>
  </si>
  <si>
    <t>כיסא אורח , מושב מרופד, גב רשת, עם 4 רגליים מצינור פלדה, נערם .</t>
  </si>
  <si>
    <t>כסא אורח מושב מרופד וגב רשת, עם שלד מצופה בניקל</t>
  </si>
  <si>
    <t>כיסא אורח , מושב מרופד, גב רשת, עם 4 רגליים מצינור פלדה,  עם שלד מצופה בניקל</t>
  </si>
  <si>
    <t>כסא אורח מושב מרופד וגב רשת, עם משענות יד</t>
  </si>
  <si>
    <t>כיסא אורח , מושב מרופד, גב רשת, עם 4 רגליים מצינור פלדה,  עם משענות יד.</t>
  </si>
  <si>
    <t>כסא אורח מושב מרופד וגב רשת, עם שלד מצופה בניקל ומשענות יד</t>
  </si>
  <si>
    <t>כיסא אורח , מושב מרופד, גב רשת, עם 4 רגליים מצינור פלדה,  עם שלד מצופה בניקל ומשענות יד.</t>
  </si>
  <si>
    <t>כסא בר שלד פלדה עם הדום רגליים, מושב שטוח מחומר פלסטי</t>
  </si>
  <si>
    <t>כסא בר שלד פלדה עם הדום רגליים, מושב עם משענת גב נמוכה העשויים מיחידה אחת של חומר פלסטי</t>
  </si>
  <si>
    <t>כסא בר שלד פלדה עם הדום רגליים, מושב עם משענת גב נמוכה העשויים מיחידה אחת של חומר פלסטי ללא ועם ריפוד של ספוג ובד דמוי עור</t>
  </si>
  <si>
    <t>כסא בר בעל רגל מרכזית ובוכנה הידראולית והדום רגליים, מושב עם גב נמוך מחומר פלסטי</t>
  </si>
  <si>
    <t>כסא בר בעל רגל מרכזית ובוכנה הידראולית עולה ויורדת והדום רגליים. מושב עם גב נמוך כיחידה אחת עשוי מחומר פלסטי. עם בסיס רצפה  עגול, רגל ובסיחס מצופה בניקל</t>
  </si>
  <si>
    <t>כסא חדר אוכל שלד פלדה מצופה בניקל עם מושב וגב כיחידה אחת מחומר פלסטי</t>
  </si>
  <si>
    <t>כסא חדר אוכל שלד פלדה מצופה בניקל עם מושב וגב כיחידה אחת מלבידי עץ</t>
  </si>
  <si>
    <t>כסא חדר אוכל שלד פלדה מצופה בניקל עם מושב וגב כיחידה אחת מלבידי עץ מרופד</t>
  </si>
  <si>
    <t>כסא מחומר פלסטי לפינות אוכל</t>
  </si>
  <si>
    <t>קטגוריה 2 - תוספות לכסאות אורח</t>
  </si>
  <si>
    <t>תוספת עבור בד ציפוי משופר לכיסא אורח - גב ומושב</t>
  </si>
  <si>
    <t>תוספת עבור בד ציפוי משופר לכיסא אורח - גב ומושב.</t>
  </si>
  <si>
    <t>תוספת עבור בד ציפוי משופר לכיסא אורח - מושב בלבד</t>
  </si>
  <si>
    <t xml:space="preserve">תוספת עבור בד ציפוי משופר לכיסא אורח - במושב בלבד. </t>
  </si>
  <si>
    <t>תוספת עבור ציפוי  בבד דמוי עור משופר לכיסא אורח - במושב בלבד</t>
  </si>
  <si>
    <t xml:space="preserve">תוספת עבור ציפוי  דמוי בבד דמוי עור לכיסא אורח - במושב. </t>
  </si>
  <si>
    <t>תוספת עבור ציפוי  בד דמוי עור משופר לכיסא אורח - בגב ומושב</t>
  </si>
  <si>
    <t xml:space="preserve">תוספת עבור ציפוי  בבד דמוי עור לכיסא אורח - בגב ובמושב הכיסא. </t>
  </si>
  <si>
    <t xml:space="preserve">תוספת עבור ציפוי  ניקל לשלד כיסא אורח </t>
  </si>
  <si>
    <t>תוספת עבור ציפוי ניקל לשלד כיסא אורח.</t>
  </si>
  <si>
    <t>תוספת עבור ציפוי בד דמוי עור לכיסאות אורח עבור בתי חולים למושב בלבד</t>
  </si>
  <si>
    <t xml:space="preserve">תוספת עבור ציפוי בד דמוי עור לכיסאות אורח עבור בתי חולים, למושב בלבד. </t>
  </si>
  <si>
    <t xml:space="preserve">תוספת עבור ציפוי בד דמוי עור לכיסאות אורח עבור בתי חולים - למושב ולגב הכיסא </t>
  </si>
  <si>
    <t xml:space="preserve">תוספת עבור ציפוי בד דמוי עור לכיסאות אורח עבור בתי חולים, למושב ולגב הכיסא. </t>
  </si>
  <si>
    <t>קטגוריה 3 - כורסאות המתנה</t>
  </si>
  <si>
    <t>כורסת המתנה מבנה פלדה חד מושבית</t>
  </si>
  <si>
    <t>כורסת המתנה מרופדת מבנה פלדה חד מושבית</t>
  </si>
  <si>
    <t>כורסת המתנה מבנה פלדה דו מושבית</t>
  </si>
  <si>
    <t>כורסת המתנה מרופדת מבנה פלדה דו מושבית</t>
  </si>
  <si>
    <t>כורסת המתנה מבנה פלדה תלת מושבית</t>
  </si>
  <si>
    <t>כורסת המתנה מרופדת מבנה פלדה תלת מושבית</t>
  </si>
  <si>
    <t>כורסת המתנה מרופדת,  מבנה עץ, חד מושבית</t>
  </si>
  <si>
    <t>כורסת המתנה מרופדות,  מבנה עץ, דו מושבית</t>
  </si>
  <si>
    <t>כורסת המתנה מרופדת,  מבנה עץ, דו מושבית</t>
  </si>
  <si>
    <t>כורסת המתנה מרופדת,  מבנה עץ, תלת מושבית</t>
  </si>
  <si>
    <t>כורסאת המתנה מרופדת- חד מושבי , לחדרי הנהלה</t>
  </si>
  <si>
    <t xml:space="preserve">כורסאת המתנה מרופדת- חד מושבי </t>
  </si>
  <si>
    <t>כורסאת המתנה מרופדת - דו מושבית,  לחדרי הנהלה</t>
  </si>
  <si>
    <t xml:space="preserve">כורסאת המתנה מרופדת - דו מושבית </t>
  </si>
  <si>
    <t xml:space="preserve">כורסאת המתנה מרופדת- תלת מושבית,  לחדרי הנהלה </t>
  </si>
  <si>
    <t xml:space="preserve">כורסאת המתנה מרופדת- תלת מושבית </t>
  </si>
  <si>
    <t>ספסל המתנה עם ריפוד פוליאוריטן עם 3 מושבים  ומשענת גב בגובה 41 ס"מ</t>
  </si>
  <si>
    <t>ספסל המתנה עם ריפוד פוליאוריטן, עם 3 מושבים  ומשענת גב בגובה 41 ס"מ</t>
  </si>
  <si>
    <t>ספסל המתנה עם ריפוד פוליאוריטן עם 4 מושבים  ומשענת גב בגובה 41 ס"מ</t>
  </si>
  <si>
    <t>ספסל המתנה עם ריפוד פוליאוריטן עם 3 מושבים  ומשענת גב בגובה 45 ס"מ</t>
  </si>
  <si>
    <t>ספסל המתנה עם ריפוד פוליאוריטן עם 4 מושבים  ומשענת גב בגובה 45 ס"מ</t>
  </si>
  <si>
    <t>ספסל המתנה עם ריפוד פוליאוריטן עם 3 מושבים  ומשענת גב בגובה 41 ס"מ כולל משענות יד</t>
  </si>
  <si>
    <t>ספסל המתנה עם ריפוד פוליאוריטן, עם 3 מושבים  ומשענת גב בגובה 41 ס"מ כולל משענות יד</t>
  </si>
  <si>
    <t>ספסל המתנה עם ריפוד פוליאוריטן עם 4 מושבים  ומשענת גב בגובה 41 ס"מ כולל משענות יד</t>
  </si>
  <si>
    <t>ספסל המתנה עם ריפוד פוליאוריטן עם 3 מושבים  ומשענת גב בגובה 45 ס"מ כולל משענות יד</t>
  </si>
  <si>
    <t>ספסל המתנה עם ריפוד פוליאוריטן עם 4 מושבים  ומשענת גב בגובה 45 ס"מ כולל משענות יד</t>
  </si>
  <si>
    <t>שם הפריט</t>
  </si>
  <si>
    <t>אחוז הנחה מוצע לקטגוריה 1</t>
  </si>
  <si>
    <t>דוגמא לאופן שקלול פריטים תוצרת הארץ</t>
  </si>
  <si>
    <t>קטגוריה</t>
  </si>
  <si>
    <t>משקל לקטגוריה</t>
  </si>
  <si>
    <t>אחוז הנחה לקטגוריה</t>
  </si>
  <si>
    <t>אחוז הנחה לקטגוריה ללא הפעלת העדפת תוצרת הארץ</t>
  </si>
  <si>
    <t>פריט</t>
  </si>
  <si>
    <t>משקל לפריט</t>
  </si>
  <si>
    <t>מחיר הפריט באחוזים ממחיר המקסימום</t>
  </si>
  <si>
    <t>פריט מתוצרת הארץ*</t>
  </si>
  <si>
    <t>פקטור לפריט מתוצרת הארץ</t>
  </si>
  <si>
    <t>אחוז הנחה מותאם לאחר פקטור תוצרת הארץ</t>
  </si>
  <si>
    <t>אחוז הנחה משוקלל לפריט לאחר הפעלת העדפת תוצרת הארץ</t>
  </si>
  <si>
    <t>א</t>
  </si>
  <si>
    <t>כן</t>
  </si>
  <si>
    <t>לא</t>
  </si>
  <si>
    <t>ב</t>
  </si>
  <si>
    <t>אחוז הנחה משוקלל ללא הפעלת העדפת תוצרת הארץ</t>
  </si>
  <si>
    <t>אחוז הנחה משוקלל לאחר הפעלת העדפת תוצרת הארץ</t>
  </si>
  <si>
    <r>
      <rPr>
        <b/>
        <u/>
        <sz val="11"/>
        <color theme="1"/>
        <rFont val="Arial"/>
        <family val="2"/>
        <scheme val="minor"/>
      </rPr>
      <t>הסבר מילולי</t>
    </r>
    <r>
      <rPr>
        <sz val="11"/>
        <color theme="1"/>
        <rFont val="Arial"/>
        <family val="2"/>
        <charset val="177"/>
        <scheme val="minor"/>
      </rPr>
      <t>:</t>
    </r>
  </si>
  <si>
    <t>ניקח את מחיר הפריט לאחר ההנחה המוצעת של הספק. (לצורך נוחיות החישוב, מחיר זה יתורגם לאחוז המשלים להנחה).</t>
  </si>
  <si>
    <r>
      <t xml:space="preserve">מחיר זה נחלק ב1.15 להעדפת תוצרת הארץ. נקבל </t>
    </r>
    <r>
      <rPr>
        <u/>
        <sz val="11"/>
        <color theme="1"/>
        <rFont val="Arial"/>
        <family val="2"/>
        <charset val="177"/>
        <scheme val="minor"/>
      </rPr>
      <t>פקטור לפריט מתוצרת הארץ</t>
    </r>
    <r>
      <rPr>
        <sz val="11"/>
        <color theme="1"/>
        <rFont val="Arial"/>
        <family val="2"/>
        <charset val="177"/>
        <scheme val="minor"/>
      </rPr>
      <t>.</t>
    </r>
  </si>
  <si>
    <r>
      <t>נחשב את אחוז ההנחה המשלים (</t>
    </r>
    <r>
      <rPr>
        <u/>
        <sz val="11"/>
        <color theme="1"/>
        <rFont val="Arial"/>
        <family val="2"/>
        <charset val="177"/>
        <scheme val="minor"/>
      </rPr>
      <t>אחוז הנחה מתואם לאחר פקטור תוצרת הארץ</t>
    </r>
    <r>
      <rPr>
        <sz val="11"/>
        <color theme="1"/>
        <rFont val="Arial"/>
        <family val="2"/>
        <charset val="177"/>
        <scheme val="minor"/>
      </rPr>
      <t xml:space="preserve">) ונכפיל אותו במשקל לפריט על מנת לקבל את </t>
    </r>
    <r>
      <rPr>
        <u/>
        <sz val="11"/>
        <color theme="1"/>
        <rFont val="Arial"/>
        <family val="2"/>
        <charset val="177"/>
        <scheme val="minor"/>
      </rPr>
      <t>אחוז ההנחה המשוקלל לפריט</t>
    </r>
    <r>
      <rPr>
        <sz val="11"/>
        <color theme="1"/>
        <rFont val="Arial"/>
        <family val="2"/>
        <charset val="177"/>
        <scheme val="minor"/>
      </rPr>
      <t>.</t>
    </r>
  </si>
  <si>
    <r>
      <t xml:space="preserve">נסכום את אחוז ההנחה המשוקלל לכל הפריטים של אותו ספק ונקבל את </t>
    </r>
    <r>
      <rPr>
        <u/>
        <sz val="11"/>
        <color theme="1"/>
        <rFont val="Arial"/>
        <family val="2"/>
        <charset val="177"/>
        <scheme val="minor"/>
      </rPr>
      <t>אחוז ההנחה המשוקלל לאחר הפעלת פקטור תוצרת הארץ</t>
    </r>
    <r>
      <rPr>
        <sz val="11"/>
        <color theme="1"/>
        <rFont val="Arial"/>
        <family val="2"/>
        <charset val="177"/>
        <scheme val="minor"/>
      </rPr>
      <t>.</t>
    </r>
  </si>
  <si>
    <t>במקרים בהם אחד המציעים הצהיר על פריט מוצע כי הוא נהנה מאיסור אפליה בהתאם לאמנות בינלאומיות, אזי יחולו הכללים המופיעים במסמכי המכרז.</t>
  </si>
  <si>
    <t xml:space="preserve">בגיליון "פריטים תוצרת הארץ" ניתן לראות את משקלו של היחסי של כל פריט במכרז. </t>
  </si>
  <si>
    <t>* בגין פריט מתוצרת עוטף עזה, נחלק את המחיר ב1.2 לאחר ההנחה המוצעת של הספק.</t>
  </si>
  <si>
    <t>מובהר כי דוגמא זו הינה טבלת עזר לשימוש המציע בלבד. הנוסח המחייב הינו כמפורט במסמכי המכרז.</t>
  </si>
  <si>
    <t>מחיר מקסימום לפריט כולל מע"מ</t>
  </si>
  <si>
    <t>אחוז הנחה מוצע לקטגוריה 4</t>
  </si>
  <si>
    <t>אחוז הנחה מוצע לקטגוריה 3</t>
  </si>
  <si>
    <t>אחוז הנחה מוצע לקטגוריה 2</t>
  </si>
  <si>
    <t>תוצרת הארץ</t>
  </si>
  <si>
    <t>עוטף עזה</t>
  </si>
  <si>
    <t>קטגוריה 4 - ספסלי פוליאוריתן</t>
  </si>
  <si>
    <t xml:space="preserve">פריט תוצרת הארץ / עוטף עזה </t>
  </si>
  <si>
    <t>מחיר פריט לאחר הנחה</t>
  </si>
  <si>
    <t>אחוז הנחה משוקלל קטגוריה 1</t>
  </si>
  <si>
    <t>אחוז הנחה משוקלל קטגוריה 2</t>
  </si>
  <si>
    <t>אחוז הנחה משוקלל קטגוריה 3</t>
  </si>
  <si>
    <t>אחוז הנחה משוקלל קטגוריה 4</t>
  </si>
  <si>
    <t>סה"כ אחוז הנחה משוקלל לצורת\ך השוואת הצעות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</si>
</sst>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quot;₪&quot;\ #,##0.00"/>
  </numFmts>
  <fonts count="19" x14ac:knownFonts="1">
    <font>
      <sz val="11"/>
      <color theme="1"/>
      <name val="Arial"/>
      <family val="2"/>
      <charset val="177"/>
      <scheme val="minor"/>
    </font>
    <font>
      <b/>
      <sz val="11"/>
      <color theme="1"/>
      <name val="Arial"/>
      <family val="2"/>
      <scheme val="minor"/>
    </font>
    <font>
      <sz val="11"/>
      <color theme="1"/>
      <name val="Arial"/>
      <family val="2"/>
      <charset val="177"/>
      <scheme val="minor"/>
    </font>
    <font>
      <b/>
      <sz val="24"/>
      <color theme="1"/>
      <name val="Arial"/>
      <family val="2"/>
      <scheme val="minor"/>
    </font>
    <font>
      <sz val="11"/>
      <color theme="1"/>
      <name val="Arial"/>
      <family val="2"/>
      <scheme val="minor"/>
    </font>
    <font>
      <b/>
      <u/>
      <sz val="11"/>
      <color theme="1"/>
      <name val="Arial"/>
      <family val="2"/>
      <scheme val="minor"/>
    </font>
    <font>
      <u/>
      <sz val="11"/>
      <color theme="1"/>
      <name val="Arial"/>
      <family val="2"/>
      <charset val="177"/>
      <scheme val="minor"/>
    </font>
    <font>
      <sz val="11"/>
      <color theme="4" tint="-0.499984740745262"/>
      <name val="Arial"/>
      <family val="2"/>
      <charset val="177"/>
      <scheme val="minor"/>
    </font>
    <font>
      <sz val="11"/>
      <color theme="0"/>
      <name val="Arial"/>
      <family val="2"/>
      <charset val="177"/>
      <scheme val="minor"/>
    </font>
    <font>
      <sz val="12"/>
      <color theme="0"/>
      <name val="Arial"/>
      <family val="2"/>
      <charset val="177"/>
      <scheme val="minor"/>
    </font>
    <font>
      <sz val="12"/>
      <color theme="1"/>
      <name val="Arial"/>
      <family val="2"/>
      <charset val="177"/>
      <scheme val="minor"/>
    </font>
    <font>
      <sz val="14"/>
      <color theme="1"/>
      <name val="David"/>
      <family val="2"/>
      <charset val="177"/>
    </font>
    <font>
      <sz val="14"/>
      <color rgb="FF000000"/>
      <name val="David"/>
      <family val="2"/>
      <charset val="177"/>
    </font>
    <font>
      <b/>
      <sz val="14"/>
      <color theme="1"/>
      <name val="David"/>
      <family val="2"/>
      <charset val="177"/>
    </font>
    <font>
      <sz val="14"/>
      <name val="David"/>
      <family val="2"/>
      <charset val="177"/>
    </font>
    <font>
      <b/>
      <u/>
      <sz val="14"/>
      <name val="David"/>
      <family val="2"/>
      <charset val="177"/>
    </font>
    <font>
      <b/>
      <u/>
      <sz val="14"/>
      <color theme="1"/>
      <name val="David"/>
      <family val="2"/>
      <charset val="177"/>
    </font>
    <font>
      <b/>
      <sz val="20"/>
      <color theme="1"/>
      <name val="David"/>
      <family val="2"/>
      <charset val="177"/>
    </font>
    <font>
      <b/>
      <sz val="14"/>
      <name val="David"/>
      <family val="2"/>
      <charset val="177"/>
    </font>
  </fonts>
  <fills count="10">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1"/>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CCCC"/>
        <bgColor indexed="64"/>
      </patternFill>
    </fill>
    <fill>
      <patternFill patternType="solid">
        <fgColor theme="0" tint="-0.14999847407452621"/>
        <bgColor indexed="64"/>
      </patternFill>
    </fill>
    <fill>
      <patternFill patternType="solid">
        <fgColor theme="7" tint="0.79998168889431442"/>
        <bgColor indexed="64"/>
      </patternFill>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s>
  <cellStyleXfs count="5">
    <xf numFmtId="0" fontId="0"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cellStyleXfs>
  <cellXfs count="116">
    <xf numFmtId="0" fontId="0" fillId="0" borderId="0" xfId="0"/>
    <xf numFmtId="0" fontId="2" fillId="0" borderId="0" xfId="3"/>
    <xf numFmtId="0" fontId="2" fillId="0" borderId="4" xfId="3" applyBorder="1" applyAlignment="1">
      <alignment wrapText="1"/>
    </xf>
    <xf numFmtId="0" fontId="2" fillId="0" borderId="4" xfId="3" applyFont="1" applyBorder="1" applyAlignment="1">
      <alignment wrapText="1"/>
    </xf>
    <xf numFmtId="0" fontId="2" fillId="0" borderId="0" xfId="3" applyAlignment="1">
      <alignment wrapText="1"/>
    </xf>
    <xf numFmtId="0" fontId="2" fillId="0" borderId="4" xfId="3" applyBorder="1"/>
    <xf numFmtId="9" fontId="2" fillId="0" borderId="4" xfId="3" applyNumberFormat="1" applyBorder="1"/>
    <xf numFmtId="9" fontId="0" fillId="0" borderId="4" xfId="4" applyNumberFormat="1" applyFont="1" applyBorder="1"/>
    <xf numFmtId="10" fontId="0" fillId="0" borderId="4" xfId="4" applyNumberFormat="1" applyFont="1" applyBorder="1"/>
    <xf numFmtId="10" fontId="1" fillId="0" borderId="17" xfId="3" applyNumberFormat="1" applyFont="1" applyBorder="1" applyAlignment="1"/>
    <xf numFmtId="0" fontId="1" fillId="0" borderId="17" xfId="3" applyFont="1" applyBorder="1" applyAlignment="1"/>
    <xf numFmtId="10" fontId="1" fillId="0" borderId="0" xfId="3" applyNumberFormat="1" applyFont="1"/>
    <xf numFmtId="0" fontId="1" fillId="0" borderId="0" xfId="3" applyFont="1"/>
    <xf numFmtId="0" fontId="2" fillId="0" borderId="0" xfId="3" applyFont="1"/>
    <xf numFmtId="0" fontId="4" fillId="0" borderId="0" xfId="3" applyFont="1"/>
    <xf numFmtId="0" fontId="2" fillId="0" borderId="0" xfId="3" applyFont="1" applyAlignment="1">
      <alignment vertical="center"/>
    </xf>
    <xf numFmtId="0" fontId="2" fillId="0" borderId="0" xfId="3" applyFont="1" applyAlignment="1">
      <alignment horizontal="right"/>
    </xf>
    <xf numFmtId="0" fontId="2" fillId="0" borderId="0" xfId="3" applyFont="1" applyAlignment="1"/>
    <xf numFmtId="0" fontId="2" fillId="0" borderId="0" xfId="3" applyFont="1" applyAlignment="1">
      <alignment horizontal="right" vertical="center" readingOrder="2"/>
    </xf>
    <xf numFmtId="0" fontId="0" fillId="0" borderId="0" xfId="0" applyAlignment="1">
      <alignment horizontal="center" vertical="center"/>
    </xf>
    <xf numFmtId="10" fontId="0" fillId="0" borderId="0" xfId="1" applyNumberFormat="1" applyFont="1" applyAlignment="1">
      <alignment horizontal="center" vertical="center"/>
    </xf>
    <xf numFmtId="9" fontId="0" fillId="0" borderId="0" xfId="1" applyFont="1" applyAlignment="1">
      <alignment horizontal="center" vertical="center"/>
    </xf>
    <xf numFmtId="0" fontId="7" fillId="0" borderId="0" xfId="0" applyFont="1"/>
    <xf numFmtId="10" fontId="0" fillId="0" borderId="0" xfId="0" applyNumberFormat="1" applyAlignment="1">
      <alignment horizontal="center" vertical="center"/>
    </xf>
    <xf numFmtId="0" fontId="9" fillId="0" borderId="0" xfId="0" applyFont="1"/>
    <xf numFmtId="0" fontId="8"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center" vertical="center" wrapText="1"/>
    </xf>
    <xf numFmtId="10" fontId="10" fillId="0" borderId="0" xfId="1" applyNumberFormat="1" applyFont="1" applyAlignment="1">
      <alignment horizontal="center" vertical="center" wrapText="1"/>
    </xf>
    <xf numFmtId="0" fontId="12" fillId="3" borderId="5" xfId="0" applyFont="1" applyFill="1" applyBorder="1" applyAlignment="1">
      <alignment horizontal="center" vertical="center" wrapText="1" readingOrder="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3" fillId="8" borderId="3" xfId="0" applyFont="1" applyFill="1" applyBorder="1" applyAlignment="1">
      <alignment horizontal="center" vertical="center"/>
    </xf>
    <xf numFmtId="0" fontId="11" fillId="8" borderId="4" xfId="0" applyFont="1" applyFill="1" applyBorder="1" applyAlignment="1">
      <alignment horizontal="center" vertical="center" wrapText="1"/>
    </xf>
    <xf numFmtId="165" fontId="13" fillId="8" borderId="19" xfId="0" applyNumberFormat="1" applyFont="1" applyFill="1" applyBorder="1" applyAlignment="1">
      <alignment horizontal="center" vertical="center"/>
    </xf>
    <xf numFmtId="165" fontId="13" fillId="8" borderId="27" xfId="1" applyNumberFormat="1" applyFont="1" applyFill="1" applyBorder="1" applyAlignment="1">
      <alignment horizontal="center" vertical="center"/>
    </xf>
    <xf numFmtId="10" fontId="13" fillId="6" borderId="26" xfId="1" applyNumberFormat="1" applyFont="1" applyFill="1" applyBorder="1" applyAlignment="1">
      <alignment horizontal="center" vertical="center"/>
    </xf>
    <xf numFmtId="0" fontId="12" fillId="8" borderId="4" xfId="0" applyFont="1" applyFill="1" applyBorder="1" applyAlignment="1">
      <alignment horizontal="right" vertical="center" wrapText="1" readingOrder="2"/>
    </xf>
    <xf numFmtId="10" fontId="13" fillId="6" borderId="20" xfId="1" applyNumberFormat="1" applyFont="1" applyFill="1" applyBorder="1" applyAlignment="1">
      <alignment horizontal="center" vertical="center"/>
    </xf>
    <xf numFmtId="0" fontId="11" fillId="8" borderId="4" xfId="0" applyFont="1" applyFill="1" applyBorder="1" applyAlignment="1">
      <alignment horizontal="right" vertical="center" wrapText="1" readingOrder="2"/>
    </xf>
    <xf numFmtId="0" fontId="11" fillId="8" borderId="4" xfId="0" applyFont="1" applyFill="1" applyBorder="1" applyAlignment="1">
      <alignment horizontal="right" vertical="center" wrapText="1"/>
    </xf>
    <xf numFmtId="0" fontId="13" fillId="8" borderId="9" xfId="0" applyFont="1" applyFill="1" applyBorder="1" applyAlignment="1">
      <alignment horizontal="center" vertical="center"/>
    </xf>
    <xf numFmtId="0" fontId="12" fillId="8" borderId="5" xfId="0" applyFont="1" applyFill="1" applyBorder="1" applyAlignment="1">
      <alignment horizontal="right" vertical="center" wrapText="1" readingOrder="2"/>
    </xf>
    <xf numFmtId="0" fontId="12" fillId="8" borderId="5" xfId="0" applyFont="1" applyFill="1" applyBorder="1" applyAlignment="1">
      <alignment horizontal="center" vertical="center" wrapText="1" readingOrder="1"/>
    </xf>
    <xf numFmtId="10" fontId="13" fillId="6" borderId="21" xfId="1" applyNumberFormat="1" applyFont="1" applyFill="1" applyBorder="1" applyAlignment="1">
      <alignment horizontal="center" vertical="center"/>
    </xf>
    <xf numFmtId="10" fontId="15" fillId="4" borderId="14" xfId="1" applyNumberFormat="1" applyFont="1" applyFill="1" applyBorder="1" applyAlignment="1">
      <alignment horizontal="center" vertical="center"/>
    </xf>
    <xf numFmtId="10" fontId="13" fillId="4" borderId="14" xfId="1" applyNumberFormat="1" applyFont="1" applyFill="1" applyBorder="1" applyAlignment="1">
      <alignment horizontal="center" vertical="center"/>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2" xfId="0" applyFont="1" applyFill="1" applyBorder="1" applyAlignment="1">
      <alignment horizontal="center" vertical="center" wrapText="1"/>
    </xf>
    <xf numFmtId="0" fontId="12" fillId="8" borderId="4" xfId="0" applyFont="1" applyFill="1" applyBorder="1" applyAlignment="1">
      <alignment horizontal="center" vertical="center" wrapText="1" readingOrder="1"/>
    </xf>
    <xf numFmtId="165" fontId="13" fillId="8" borderId="28" xfId="1" applyNumberFormat="1" applyFont="1" applyFill="1" applyBorder="1" applyAlignment="1">
      <alignment horizontal="center" vertical="center"/>
    </xf>
    <xf numFmtId="10" fontId="13" fillId="6" borderId="8" xfId="1" applyNumberFormat="1" applyFont="1" applyFill="1" applyBorder="1" applyAlignment="1">
      <alignment horizontal="center" vertical="center"/>
    </xf>
    <xf numFmtId="0" fontId="11" fillId="8" borderId="5" xfId="0" applyFont="1" applyFill="1" applyBorder="1" applyAlignment="1">
      <alignment horizontal="right" vertical="center" wrapText="1" readingOrder="2"/>
    </xf>
    <xf numFmtId="0" fontId="11" fillId="8" borderId="5" xfId="0" applyFont="1" applyFill="1" applyBorder="1" applyAlignment="1">
      <alignment horizontal="right" vertical="center" wrapText="1"/>
    </xf>
    <xf numFmtId="0" fontId="11" fillId="8" borderId="5" xfId="0" applyFont="1" applyFill="1" applyBorder="1" applyAlignment="1">
      <alignment horizontal="center" vertical="center" wrapText="1"/>
    </xf>
    <xf numFmtId="10" fontId="13" fillId="6" borderId="10" xfId="1" applyNumberFormat="1" applyFont="1" applyFill="1" applyBorder="1" applyAlignment="1">
      <alignment horizontal="center" vertical="center"/>
    </xf>
    <xf numFmtId="0" fontId="13"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8" xfId="0" applyFont="1" applyFill="1" applyBorder="1" applyAlignment="1">
      <alignment horizontal="center" vertical="center" wrapText="1"/>
    </xf>
    <xf numFmtId="0" fontId="13" fillId="5" borderId="22" xfId="0" applyFont="1" applyFill="1" applyBorder="1" applyAlignment="1">
      <alignment horizontal="center" vertical="center" wrapText="1"/>
    </xf>
    <xf numFmtId="10" fontId="13" fillId="6" borderId="25" xfId="1" applyNumberFormat="1" applyFont="1" applyFill="1" applyBorder="1" applyAlignment="1">
      <alignment horizontal="center" vertical="center"/>
    </xf>
    <xf numFmtId="10" fontId="16" fillId="4" borderId="14" xfId="1" applyNumberFormat="1" applyFont="1" applyFill="1" applyBorder="1" applyAlignment="1">
      <alignment horizontal="center" vertical="center"/>
    </xf>
    <xf numFmtId="164" fontId="13" fillId="4" borderId="14" xfId="1" applyNumberFormat="1" applyFont="1" applyFill="1" applyBorder="1" applyAlignment="1">
      <alignment horizontal="center" vertical="center"/>
    </xf>
    <xf numFmtId="0" fontId="11" fillId="8" borderId="11"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3" fillId="9" borderId="2" xfId="0" applyFont="1" applyFill="1" applyBorder="1" applyAlignment="1">
      <alignment horizontal="center" vertical="center" wrapText="1"/>
    </xf>
    <xf numFmtId="0" fontId="13" fillId="9" borderId="18" xfId="0" applyFont="1" applyFill="1" applyBorder="1" applyAlignment="1">
      <alignment horizontal="center" vertical="center" wrapText="1"/>
    </xf>
    <xf numFmtId="0" fontId="13" fillId="9" borderId="22" xfId="0" applyFont="1" applyFill="1" applyBorder="1" applyAlignment="1">
      <alignment horizontal="center" vertical="center" wrapText="1"/>
    </xf>
    <xf numFmtId="0" fontId="11" fillId="4" borderId="0" xfId="0" applyFont="1" applyFill="1" applyAlignment="1">
      <alignment horizontal="center" vertical="center"/>
    </xf>
    <xf numFmtId="0" fontId="11" fillId="3" borderId="4" xfId="0" applyFont="1" applyFill="1" applyBorder="1" applyAlignment="1" applyProtection="1">
      <alignment horizontal="center" vertical="center" wrapText="1"/>
      <protection locked="0"/>
    </xf>
    <xf numFmtId="0" fontId="12" fillId="3" borderId="4" xfId="0" applyFont="1" applyFill="1" applyBorder="1" applyAlignment="1" applyProtection="1">
      <alignment horizontal="center" vertical="center" wrapText="1" readingOrder="1"/>
      <protection locked="0"/>
    </xf>
    <xf numFmtId="0" fontId="11" fillId="3" borderId="5" xfId="0" applyFont="1" applyFill="1" applyBorder="1" applyAlignment="1" applyProtection="1">
      <alignment horizontal="center" vertical="center" wrapText="1"/>
      <protection locked="0"/>
    </xf>
    <xf numFmtId="9" fontId="13" fillId="8" borderId="22" xfId="1" applyFont="1" applyFill="1" applyBorder="1" applyAlignment="1">
      <alignment horizontal="center" vertical="center"/>
    </xf>
    <xf numFmtId="9" fontId="13" fillId="8" borderId="23" xfId="1" applyFont="1" applyFill="1" applyBorder="1" applyAlignment="1">
      <alignment horizontal="center" vertical="center"/>
    </xf>
    <xf numFmtId="9" fontId="13" fillId="8" borderId="24" xfId="1" applyFont="1" applyFill="1" applyBorder="1" applyAlignment="1">
      <alignment horizontal="center" vertical="center"/>
    </xf>
    <xf numFmtId="0" fontId="13" fillId="9" borderId="13" xfId="0" applyFont="1" applyFill="1" applyBorder="1" applyAlignment="1">
      <alignment horizontal="center" vertical="center"/>
    </xf>
    <xf numFmtId="0" fontId="13" fillId="5" borderId="13" xfId="0" applyFont="1" applyFill="1" applyBorder="1" applyAlignment="1">
      <alignment horizontal="center" vertical="center"/>
    </xf>
    <xf numFmtId="0" fontId="13" fillId="7" borderId="12" xfId="0" applyFont="1" applyFill="1" applyBorder="1" applyAlignment="1">
      <alignment horizontal="center" vertical="center"/>
    </xf>
    <xf numFmtId="9" fontId="13" fillId="8" borderId="7" xfId="1" applyFont="1" applyFill="1" applyBorder="1" applyAlignment="1">
      <alignment horizontal="center" vertical="center"/>
    </xf>
    <xf numFmtId="9" fontId="13" fillId="8" borderId="8" xfId="1" applyFont="1" applyFill="1" applyBorder="1" applyAlignment="1">
      <alignment horizontal="center" vertical="center"/>
    </xf>
    <xf numFmtId="9" fontId="13" fillId="8" borderId="10" xfId="1" applyFont="1" applyFill="1" applyBorder="1" applyAlignment="1">
      <alignment horizontal="center" vertical="center"/>
    </xf>
    <xf numFmtId="9" fontId="13" fillId="8" borderId="22" xfId="1" applyNumberFormat="1" applyFont="1" applyFill="1" applyBorder="1" applyAlignment="1">
      <alignment horizontal="center" vertical="center"/>
    </xf>
    <xf numFmtId="9" fontId="13" fillId="8" borderId="23" xfId="1" applyNumberFormat="1" applyFont="1" applyFill="1" applyBorder="1" applyAlignment="1">
      <alignment horizontal="center" vertical="center"/>
    </xf>
    <xf numFmtId="9" fontId="13" fillId="8" borderId="24" xfId="1" applyNumberFormat="1" applyFont="1" applyFill="1" applyBorder="1" applyAlignment="1">
      <alignment horizontal="center" vertical="center"/>
    </xf>
    <xf numFmtId="9" fontId="13" fillId="0" borderId="29" xfId="1" applyFont="1" applyBorder="1" applyAlignment="1" applyProtection="1">
      <alignment horizontal="center" vertical="center"/>
      <protection locked="0"/>
    </xf>
    <xf numFmtId="9" fontId="13" fillId="0" borderId="30" xfId="1" applyFont="1" applyBorder="1" applyAlignment="1" applyProtection="1">
      <alignment horizontal="center" vertical="center"/>
      <protection locked="0"/>
    </xf>
    <xf numFmtId="9" fontId="13" fillId="0" borderId="31" xfId="1" applyNumberFormat="1" applyFont="1" applyBorder="1" applyAlignment="1" applyProtection="1">
      <alignment horizontal="center" vertical="center"/>
      <protection locked="0"/>
    </xf>
    <xf numFmtId="9" fontId="13" fillId="0" borderId="29" xfId="1" applyNumberFormat="1" applyFont="1" applyBorder="1" applyAlignment="1" applyProtection="1">
      <alignment horizontal="center" vertical="center"/>
      <protection locked="0"/>
    </xf>
    <xf numFmtId="9" fontId="13" fillId="0" borderId="30" xfId="1" applyNumberFormat="1" applyFont="1" applyBorder="1" applyAlignment="1" applyProtection="1">
      <alignment horizontal="center" vertical="center"/>
      <protection locked="0"/>
    </xf>
    <xf numFmtId="9" fontId="13" fillId="0" borderId="31" xfId="1" applyFont="1" applyBorder="1" applyAlignment="1" applyProtection="1">
      <alignment horizontal="center" vertical="center"/>
      <protection locked="0"/>
    </xf>
    <xf numFmtId="0" fontId="13" fillId="2" borderId="12"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13" xfId="0" applyFont="1" applyFill="1" applyBorder="1" applyAlignment="1">
      <alignment horizontal="center" vertical="center" wrapText="1"/>
    </xf>
    <xf numFmtId="0" fontId="13" fillId="8" borderId="11" xfId="0" applyFont="1" applyFill="1" applyBorder="1" applyAlignment="1">
      <alignment horizontal="center" vertical="center" wrapText="1"/>
    </xf>
    <xf numFmtId="0" fontId="13" fillId="8" borderId="15" xfId="0" applyFont="1" applyFill="1" applyBorder="1" applyAlignment="1">
      <alignment horizontal="center" vertical="center"/>
    </xf>
    <xf numFmtId="0" fontId="13" fillId="8" borderId="13" xfId="0" applyFont="1" applyFill="1" applyBorder="1" applyAlignment="1">
      <alignment horizontal="center" vertical="center"/>
    </xf>
    <xf numFmtId="0" fontId="13" fillId="8" borderId="11" xfId="0" applyFont="1" applyFill="1" applyBorder="1" applyAlignment="1">
      <alignment horizontal="center" vertical="center"/>
    </xf>
    <xf numFmtId="10" fontId="18" fillId="3" borderId="15" xfId="1" applyNumberFormat="1" applyFont="1" applyFill="1" applyBorder="1" applyAlignment="1">
      <alignment horizontal="center" vertical="center"/>
    </xf>
    <xf numFmtId="10" fontId="18" fillId="3" borderId="11" xfId="1" applyNumberFormat="1" applyFont="1" applyFill="1" applyBorder="1" applyAlignment="1">
      <alignment horizontal="center" vertical="center"/>
    </xf>
    <xf numFmtId="10" fontId="17" fillId="3" borderId="15" xfId="1" applyNumberFormat="1" applyFont="1" applyFill="1" applyBorder="1" applyAlignment="1">
      <alignment horizontal="center" vertical="center"/>
    </xf>
    <xf numFmtId="10" fontId="17" fillId="3" borderId="11" xfId="1" applyNumberFormat="1" applyFont="1" applyFill="1" applyBorder="1" applyAlignment="1">
      <alignment horizontal="center" vertical="center"/>
    </xf>
    <xf numFmtId="10" fontId="14" fillId="8" borderId="15" xfId="1" applyNumberFormat="1" applyFont="1" applyFill="1" applyBorder="1" applyAlignment="1">
      <alignment horizontal="center" vertical="center"/>
    </xf>
    <xf numFmtId="10" fontId="14" fillId="8" borderId="11" xfId="1" applyNumberFormat="1" applyFont="1" applyFill="1" applyBorder="1" applyAlignment="1">
      <alignment horizontal="center" vertical="center"/>
    </xf>
    <xf numFmtId="10" fontId="14" fillId="3" borderId="15" xfId="1" applyNumberFormat="1" applyFont="1" applyFill="1" applyBorder="1" applyAlignment="1">
      <alignment horizontal="center" vertical="center"/>
    </xf>
    <xf numFmtId="10" fontId="14" fillId="3" borderId="11" xfId="1" applyNumberFormat="1" applyFont="1" applyFill="1" applyBorder="1" applyAlignment="1">
      <alignment horizontal="center" vertical="center"/>
    </xf>
    <xf numFmtId="0" fontId="2" fillId="0" borderId="16" xfId="3" applyBorder="1" applyAlignment="1">
      <alignment horizontal="right" vertical="center"/>
    </xf>
    <xf numFmtId="0" fontId="2" fillId="0" borderId="6" xfId="3" applyBorder="1" applyAlignment="1">
      <alignment horizontal="right" vertical="center"/>
    </xf>
    <xf numFmtId="9" fontId="2" fillId="0" borderId="16" xfId="3" applyNumberFormat="1" applyBorder="1" applyAlignment="1">
      <alignment horizontal="right" vertical="center"/>
    </xf>
    <xf numFmtId="9" fontId="2" fillId="0" borderId="6" xfId="3" applyNumberFormat="1" applyBorder="1" applyAlignment="1">
      <alignment horizontal="right" vertical="center"/>
    </xf>
    <xf numFmtId="0" fontId="3" fillId="0" borderId="0" xfId="2" applyFont="1" applyBorder="1" applyAlignment="1">
      <alignment horizontal="center" vertical="center" wrapText="1"/>
    </xf>
  </cellXfs>
  <cellStyles count="5">
    <cellStyle name="Normal" xfId="0" builtinId="0"/>
    <cellStyle name="Normal 4" xfId="2"/>
    <cellStyle name="Normal 5" xfId="3"/>
    <cellStyle name="Percent" xfId="1" builtinId="5"/>
    <cellStyle name="Percent 2" xfId="4"/>
  </cellStyles>
  <dxfs count="0"/>
  <tableStyles count="0" defaultTableStyle="TableStyleMedium2" defaultPivotStyle="PivotStyleLight16"/>
  <colors>
    <mruColors>
      <color rgb="FFFFCCCC"/>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xdr:colOff>
      <xdr:row>0</xdr:row>
      <xdr:rowOff>19050</xdr:rowOff>
    </xdr:from>
    <xdr:to>
      <xdr:col>9</xdr:col>
      <xdr:colOff>997857</xdr:colOff>
      <xdr:row>28</xdr:row>
      <xdr:rowOff>36286</xdr:rowOff>
    </xdr:to>
    <xdr:sp macro="" textlink="">
      <xdr:nvSpPr>
        <xdr:cNvPr id="2" name="TextBox 1"/>
        <xdr:cNvSpPr txBox="1"/>
      </xdr:nvSpPr>
      <xdr:spPr>
        <a:xfrm>
          <a:off x="10851587571" y="19050"/>
          <a:ext cx="13035641" cy="44622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lvl="0" algn="ctr" rtl="1"/>
          <a:r>
            <a:rPr lang="he-IL" sz="1400" b="1">
              <a:solidFill>
                <a:schemeClr val="dk1"/>
              </a:solidFill>
              <a:effectLst/>
              <a:latin typeface="David" panose="020E0502060401010101" pitchFamily="34" charset="-79"/>
              <a:ea typeface="+mn-ea"/>
              <a:cs typeface="David" panose="020E0502060401010101" pitchFamily="34" charset="-79"/>
            </a:rPr>
            <a:t>נספח 10- הצעת המחיר</a:t>
          </a:r>
        </a:p>
        <a:p>
          <a:pPr lvl="0" algn="ctr" rtl="1"/>
          <a:endParaRPr lang="he-IL" sz="1400">
            <a:solidFill>
              <a:schemeClr val="dk1"/>
            </a:solidFill>
            <a:effectLst/>
            <a:latin typeface="David" panose="020E0502060401010101" pitchFamily="34" charset="-79"/>
            <a:ea typeface="+mn-ea"/>
            <a:cs typeface="David" panose="020E0502060401010101" pitchFamily="34" charset="-79"/>
          </a:endParaRPr>
        </a:p>
        <a:p>
          <a:pPr lvl="0" rtl="1"/>
          <a:r>
            <a:rPr lang="he-IL" sz="1400">
              <a:solidFill>
                <a:schemeClr val="dk1"/>
              </a:solidFill>
              <a:effectLst/>
              <a:latin typeface="David" panose="020E0502060401010101" pitchFamily="34" charset="-79"/>
              <a:ea typeface="+mn-ea"/>
              <a:cs typeface="David" panose="020E0502060401010101" pitchFamily="34" charset="-79"/>
            </a:rPr>
            <a:t>מינהל הרכש הממשלתי, </a:t>
          </a:r>
        </a:p>
        <a:p>
          <a:pPr lvl="0" rtl="1"/>
          <a:r>
            <a:rPr lang="he-IL" sz="1400">
              <a:solidFill>
                <a:schemeClr val="dk1"/>
              </a:solidFill>
              <a:effectLst/>
              <a:latin typeface="David" panose="020E0502060401010101" pitchFamily="34" charset="-79"/>
              <a:ea typeface="+mn-ea"/>
              <a:cs typeface="David" panose="020E0502060401010101" pitchFamily="34" charset="-79"/>
            </a:rPr>
            <a:t>החשב הכללי, משרד האוצר</a:t>
          </a:r>
          <a:endParaRPr lang="en-US" sz="1400">
            <a:solidFill>
              <a:schemeClr val="dk1"/>
            </a:solidFill>
            <a:effectLst/>
            <a:latin typeface="David" panose="020E0502060401010101" pitchFamily="34" charset="-79"/>
            <a:ea typeface="+mn-ea"/>
            <a:cs typeface="David" panose="020E0502060401010101" pitchFamily="34" charset="-79"/>
          </a:endParaRPr>
        </a:p>
        <a:p>
          <a:pPr lvl="0" rtl="1"/>
          <a:r>
            <a:rPr lang="he-IL" sz="1400">
              <a:solidFill>
                <a:schemeClr val="dk1"/>
              </a:solidFill>
              <a:effectLst/>
              <a:latin typeface="David" panose="020E0502060401010101" pitchFamily="34" charset="-79"/>
              <a:ea typeface="+mn-ea"/>
              <a:cs typeface="David" panose="020E0502060401010101" pitchFamily="34" charset="-79"/>
            </a:rPr>
            <a:t> </a:t>
          </a:r>
          <a:endParaRPr lang="en-US" sz="14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400">
              <a:solidFill>
                <a:schemeClr val="dk1"/>
              </a:solidFill>
              <a:effectLst/>
              <a:latin typeface="David" panose="020E0502060401010101" pitchFamily="34" charset="-79"/>
              <a:ea typeface="+mn-ea"/>
              <a:cs typeface="David" panose="020E0502060401010101" pitchFamily="34" charset="-79"/>
            </a:rPr>
            <a:t>אני הח"מ ____________________ ת.ז. ____________________ לאחר שהוזהרתי כי עלי לומר את האמת וכי אהיה צפוי לעונשים הקבועים בחוק אם לא אעשה כן, מצהיר/ה בזה כדלקמן:</a:t>
          </a:r>
          <a:endParaRPr lang="en-US" sz="1400">
            <a:solidFill>
              <a:schemeClr val="dk1"/>
            </a:solidFill>
            <a:effectLst/>
            <a:latin typeface="David" panose="020E0502060401010101" pitchFamily="34" charset="-79"/>
            <a:ea typeface="+mn-ea"/>
            <a:cs typeface="David" panose="020E0502060401010101" pitchFamily="34" charset="-79"/>
          </a:endParaRPr>
        </a:p>
        <a:p>
          <a:pPr lvl="0" rtl="1"/>
          <a:endParaRPr lang="en-US" sz="14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400" b="1">
              <a:solidFill>
                <a:schemeClr val="dk1"/>
              </a:solidFill>
              <a:effectLst/>
              <a:latin typeface="David" panose="020E0502060401010101" pitchFamily="34" charset="-79"/>
              <a:ea typeface="+mn-ea"/>
              <a:cs typeface="David" panose="020E0502060401010101" pitchFamily="34" charset="-79"/>
            </a:rPr>
            <a:t>1.</a:t>
          </a:r>
          <a:r>
            <a:rPr lang="he-IL" sz="1400" b="1" baseline="0">
              <a:solidFill>
                <a:schemeClr val="dk1"/>
              </a:solidFill>
              <a:effectLst/>
              <a:latin typeface="David" panose="020E0502060401010101" pitchFamily="34" charset="-79"/>
              <a:ea typeface="+mn-ea"/>
              <a:cs typeface="David" panose="020E0502060401010101" pitchFamily="34" charset="-79"/>
            </a:rPr>
            <a:t> </a:t>
          </a:r>
          <a:r>
            <a:rPr lang="he-IL" sz="1400">
              <a:solidFill>
                <a:schemeClr val="dk1"/>
              </a:solidFill>
              <a:effectLst/>
              <a:latin typeface="David" panose="020E0502060401010101" pitchFamily="34" charset="-79"/>
              <a:ea typeface="+mn-ea"/>
              <a:cs typeface="David" panose="020E0502060401010101" pitchFamily="34" charset="-79"/>
            </a:rPr>
            <a:t>הנני מוסמך/ת לתת תצהיר זה בשם ___________________ שהוא המציע (להלן: "המציע ") המבקש להתקשר עם עורך מכרז מממ </a:t>
          </a:r>
          <a:r>
            <a:rPr lang="en-US" sz="1400">
              <a:solidFill>
                <a:sysClr val="windowText" lastClr="000000"/>
              </a:solidFill>
              <a:effectLst/>
              <a:latin typeface="David" panose="020E0502060401010101" pitchFamily="34" charset="-79"/>
              <a:ea typeface="+mn-ea"/>
              <a:cs typeface="David" panose="020E0502060401010101" pitchFamily="34" charset="-79"/>
            </a:rPr>
            <a:t>13-2017 </a:t>
          </a:r>
          <a:r>
            <a:rPr lang="he-IL" sz="1400">
              <a:solidFill>
                <a:sysClr val="windowText" lastClr="000000"/>
              </a:solidFill>
              <a:effectLst/>
              <a:latin typeface="David" panose="020E0502060401010101" pitchFamily="34" charset="-79"/>
              <a:ea typeface="+mn-ea"/>
              <a:cs typeface="David" panose="020E0502060401010101" pitchFamily="34" charset="-79"/>
            </a:rPr>
            <a:t> לאספקת</a:t>
          </a:r>
          <a:r>
            <a:rPr lang="he-IL" sz="1400" baseline="0">
              <a:solidFill>
                <a:sysClr val="windowText" lastClr="000000"/>
              </a:solidFill>
              <a:effectLst/>
              <a:latin typeface="David" panose="020E0502060401010101" pitchFamily="34" charset="-79"/>
              <a:ea typeface="+mn-ea"/>
              <a:cs typeface="David" panose="020E0502060401010101" pitchFamily="34" charset="-79"/>
            </a:rPr>
            <a:t> </a:t>
          </a:r>
          <a:r>
            <a:rPr lang="he-IL" sz="1400">
              <a:solidFill>
                <a:schemeClr val="dk1"/>
              </a:solidFill>
              <a:effectLst/>
              <a:latin typeface="David" panose="020E0502060401010101" pitchFamily="34" charset="-79"/>
              <a:ea typeface="+mn-ea"/>
              <a:cs typeface="David" panose="020E0502060401010101" pitchFamily="34" charset="-79"/>
            </a:rPr>
            <a:t>כסאות אורח, כורסות המתנה וספסלים, למשרדי הממשלה יחידות הסמך והגופים הנלווים. </a:t>
          </a:r>
          <a:endParaRPr lang="en-US" sz="14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400" b="1">
              <a:solidFill>
                <a:schemeClr val="dk1"/>
              </a:solidFill>
              <a:effectLst/>
              <a:latin typeface="David" panose="020E0502060401010101" pitchFamily="34" charset="-79"/>
              <a:ea typeface="+mn-ea"/>
              <a:cs typeface="David" panose="020E0502060401010101" pitchFamily="34" charset="-79"/>
            </a:rPr>
            <a:t>2.</a:t>
          </a:r>
          <a:r>
            <a:rPr lang="he-IL" sz="1400">
              <a:solidFill>
                <a:schemeClr val="dk1"/>
              </a:solidFill>
              <a:effectLst/>
              <a:latin typeface="David" panose="020E0502060401010101" pitchFamily="34" charset="-79"/>
              <a:ea typeface="+mn-ea"/>
              <a:cs typeface="David" panose="020E0502060401010101" pitchFamily="34" charset="-79"/>
            </a:rPr>
            <a:t> אחוז ההנחה מתוך מחירי מקסימום המפורטים להלן ושניתן בכל קטגוריית תמחור הינו סופי וכולל את כל ההוצאות מכל מין וסוג שהוא הכרוכות באספקת הפריטים המבוקשים לרבות מיסים, היטלים, אגרות, הוצאות ביטוח, תכנון, אריזה והובלה, העמסה, פריקה ומסירה עד לרמת החדר הבודד במידה שיידרש.</a:t>
          </a:r>
          <a:endParaRPr lang="en-US" sz="14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400" b="1">
              <a:solidFill>
                <a:schemeClr val="dk1"/>
              </a:solidFill>
              <a:effectLst/>
              <a:latin typeface="David" panose="020E0502060401010101" pitchFamily="34" charset="-79"/>
              <a:ea typeface="+mn-ea"/>
              <a:cs typeface="David" panose="020E0502060401010101" pitchFamily="34" charset="-79"/>
            </a:rPr>
            <a:t>3</a:t>
          </a:r>
          <a:r>
            <a:rPr lang="he-IL" sz="1400">
              <a:solidFill>
                <a:schemeClr val="dk1"/>
              </a:solidFill>
              <a:effectLst/>
              <a:latin typeface="David" panose="020E0502060401010101" pitchFamily="34" charset="-79"/>
              <a:ea typeface="+mn-ea"/>
              <a:cs typeface="David" panose="020E0502060401010101" pitchFamily="34" charset="-79"/>
            </a:rPr>
            <a:t>.</a:t>
          </a:r>
          <a:r>
            <a:rPr lang="he-IL" sz="1400" baseline="0">
              <a:solidFill>
                <a:schemeClr val="dk1"/>
              </a:solidFill>
              <a:effectLst/>
              <a:latin typeface="David" panose="020E0502060401010101" pitchFamily="34" charset="-79"/>
              <a:ea typeface="+mn-ea"/>
              <a:cs typeface="David" panose="020E0502060401010101" pitchFamily="34" charset="-79"/>
            </a:rPr>
            <a:t> ידוע לי ש</a:t>
          </a:r>
          <a:r>
            <a:rPr lang="he-IL" sz="1400">
              <a:solidFill>
                <a:schemeClr val="dk1"/>
              </a:solidFill>
              <a:effectLst/>
              <a:latin typeface="David" panose="020E0502060401010101" pitchFamily="34" charset="-79"/>
              <a:ea typeface="+mn-ea"/>
              <a:cs typeface="David" panose="020E0502060401010101" pitchFamily="34" charset="-79"/>
            </a:rPr>
            <a:t>לאחר בחירת הזוכים יתורגם אחוז ההנחה שהוצע על</a:t>
          </a:r>
          <a:r>
            <a:rPr lang="he-IL" sz="1400" baseline="0">
              <a:solidFill>
                <a:schemeClr val="dk1"/>
              </a:solidFill>
              <a:effectLst/>
              <a:latin typeface="David" panose="020E0502060401010101" pitchFamily="34" charset="-79"/>
              <a:ea typeface="+mn-ea"/>
              <a:cs typeface="David" panose="020E0502060401010101" pitchFamily="34" charset="-79"/>
            </a:rPr>
            <a:t> ידי </a:t>
          </a:r>
          <a:r>
            <a:rPr lang="he-IL" sz="1400">
              <a:solidFill>
                <a:schemeClr val="dk1"/>
              </a:solidFill>
              <a:effectLst/>
              <a:latin typeface="David" panose="020E0502060401010101" pitchFamily="34" charset="-79"/>
              <a:ea typeface="+mn-ea"/>
              <a:cs typeface="David" panose="020E0502060401010101" pitchFamily="34" charset="-79"/>
            </a:rPr>
            <a:t>בכל קטגוריה למחיר שקלי קבוע (כולל מע"מ) ומחייב (שיחושב בדיוק של עד שתי ספרות אחרי הנקודה) עבור כל פריט. </a:t>
          </a:r>
          <a:endParaRPr lang="en-US" sz="1400">
            <a:solidFill>
              <a:schemeClr val="dk1"/>
            </a:solidFill>
            <a:effectLst/>
            <a:latin typeface="David" panose="020E0502060401010101" pitchFamily="34" charset="-79"/>
            <a:ea typeface="+mn-ea"/>
            <a:cs typeface="David" panose="020E0502060401010101" pitchFamily="34" charset="-79"/>
          </a:endParaRPr>
        </a:p>
        <a:p>
          <a:pPr lvl="0" rtl="1">
            <a:lnSpc>
              <a:spcPct val="150000"/>
            </a:lnSpc>
          </a:pPr>
          <a:r>
            <a:rPr lang="he-IL" sz="1400" b="1">
              <a:solidFill>
                <a:schemeClr val="dk1"/>
              </a:solidFill>
              <a:effectLst/>
              <a:latin typeface="David" panose="020E0502060401010101" pitchFamily="34" charset="-79"/>
              <a:ea typeface="+mn-ea"/>
              <a:cs typeface="David" panose="020E0502060401010101" pitchFamily="34" charset="-79"/>
            </a:rPr>
            <a:t>4</a:t>
          </a:r>
          <a:r>
            <a:rPr lang="he-IL" sz="1400">
              <a:solidFill>
                <a:schemeClr val="dk1"/>
              </a:solidFill>
              <a:effectLst/>
              <a:latin typeface="David" panose="020E0502060401010101" pitchFamily="34" charset="-79"/>
              <a:ea typeface="+mn-ea"/>
              <a:cs typeface="David" panose="020E0502060401010101" pitchFamily="34" charset="-79"/>
            </a:rPr>
            <a:t>. ככל שיחול שינוי בשיעור המע"מ, מחירי הפריטים יעודכנו בהתאם.</a:t>
          </a:r>
          <a:endParaRPr lang="en-US" sz="1400">
            <a:solidFill>
              <a:schemeClr val="dk1"/>
            </a:solidFill>
            <a:effectLst/>
            <a:latin typeface="David" panose="020E0502060401010101" pitchFamily="34" charset="-79"/>
            <a:ea typeface="+mn-ea"/>
            <a:cs typeface="David" panose="020E0502060401010101" pitchFamily="34" charset="-79"/>
          </a:endParaRPr>
        </a:p>
        <a:p>
          <a:pPr algn="r" rtl="1"/>
          <a:endParaRPr lang="he-IL" sz="1200">
            <a:latin typeface="David" panose="020E0502060401010101" pitchFamily="34" charset="-79"/>
            <a:cs typeface="David" panose="020E0502060401010101" pitchFamily="34" charset="-79"/>
          </a:endParaRPr>
        </a:p>
      </xdr:txBody>
    </xdr:sp>
    <xdr:clientData/>
  </xdr:twoCellAnchor>
  <xdr:twoCellAnchor>
    <xdr:from>
      <xdr:col>0</xdr:col>
      <xdr:colOff>0</xdr:colOff>
      <xdr:row>95</xdr:row>
      <xdr:rowOff>81642</xdr:rowOff>
    </xdr:from>
    <xdr:to>
      <xdr:col>9</xdr:col>
      <xdr:colOff>930729</xdr:colOff>
      <xdr:row>105</xdr:row>
      <xdr:rowOff>136072</xdr:rowOff>
    </xdr:to>
    <xdr:sp macro="" textlink="">
      <xdr:nvSpPr>
        <xdr:cNvPr id="3" name="TextBox 2"/>
        <xdr:cNvSpPr txBox="1"/>
      </xdr:nvSpPr>
      <xdr:spPr>
        <a:xfrm>
          <a:off x="11144897699" y="43923856"/>
          <a:ext cx="10510158" cy="18233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endParaRPr lang="he-IL" sz="1400">
            <a:solidFill>
              <a:schemeClr val="dk1"/>
            </a:solidFill>
            <a:effectLst/>
            <a:latin typeface="+mn-lt"/>
            <a:ea typeface="+mn-ea"/>
            <a:cs typeface="+mn-cs"/>
          </a:endParaRPr>
        </a:p>
        <a:p>
          <a:pPr rtl="1"/>
          <a:r>
            <a:rPr lang="he-IL" sz="1400">
              <a:solidFill>
                <a:schemeClr val="dk1"/>
              </a:solidFill>
              <a:effectLst/>
              <a:latin typeface="+mn-lt"/>
              <a:ea typeface="+mn-ea"/>
              <a:cs typeface="+mn-cs"/>
            </a:rPr>
            <a:t> </a:t>
          </a:r>
        </a:p>
        <a:p>
          <a:pPr rtl="1"/>
          <a:r>
            <a:rPr lang="he-IL" sz="1400">
              <a:solidFill>
                <a:schemeClr val="dk1"/>
              </a:solidFill>
              <a:effectLst/>
              <a:latin typeface="+mn-lt"/>
              <a:ea typeface="+mn-ea"/>
              <a:cs typeface="+mn-cs"/>
            </a:rPr>
            <a:t>     _____________________			______________________</a:t>
          </a:r>
          <a:endParaRPr lang="en-US" sz="1400">
            <a:solidFill>
              <a:schemeClr val="dk1"/>
            </a:solidFill>
            <a:effectLst/>
            <a:latin typeface="+mn-lt"/>
            <a:ea typeface="+mn-ea"/>
            <a:cs typeface="+mn-cs"/>
          </a:endParaRPr>
        </a:p>
        <a:p>
          <a:pPr rtl="1"/>
          <a:r>
            <a:rPr lang="he-IL" sz="1400">
              <a:solidFill>
                <a:schemeClr val="dk1"/>
              </a:solidFill>
              <a:effectLst/>
              <a:latin typeface="+mn-lt"/>
              <a:ea typeface="+mn-ea"/>
              <a:cs typeface="+mn-cs"/>
            </a:rPr>
            <a:t> </a:t>
          </a:r>
          <a:endParaRPr lang="en-US" sz="1400">
            <a:solidFill>
              <a:schemeClr val="dk1"/>
            </a:solidFill>
            <a:effectLst/>
            <a:latin typeface="+mn-lt"/>
            <a:ea typeface="+mn-ea"/>
            <a:cs typeface="+mn-cs"/>
          </a:endParaRPr>
        </a:p>
        <a:p>
          <a:pPr rtl="1"/>
          <a:r>
            <a:rPr lang="he-IL" sz="1400">
              <a:solidFill>
                <a:schemeClr val="dk1"/>
              </a:solidFill>
              <a:effectLst/>
              <a:latin typeface="+mn-lt"/>
              <a:ea typeface="+mn-ea"/>
              <a:cs typeface="+mn-cs"/>
            </a:rPr>
            <a:t> </a:t>
          </a:r>
          <a:endParaRPr lang="en-US" sz="1400">
            <a:solidFill>
              <a:schemeClr val="dk1"/>
            </a:solidFill>
            <a:effectLst/>
            <a:latin typeface="+mn-lt"/>
            <a:ea typeface="+mn-ea"/>
            <a:cs typeface="+mn-cs"/>
          </a:endParaRPr>
        </a:p>
        <a:p>
          <a:pPr rtl="1"/>
          <a:r>
            <a:rPr lang="he-IL" sz="1400">
              <a:solidFill>
                <a:schemeClr val="dk1"/>
              </a:solidFill>
              <a:effectLst/>
              <a:latin typeface="+mn-lt"/>
              <a:ea typeface="+mn-ea"/>
              <a:cs typeface="+mn-cs"/>
            </a:rPr>
            <a:t>       שם מלא של מורשה/י חתימה                                        	 חתימה מורשי החתימה וחותמת</a:t>
          </a:r>
          <a:endParaRPr lang="en-US" sz="14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3:P95"/>
  <sheetViews>
    <sheetView rightToLeft="1" tabSelected="1" view="pageBreakPreview" zoomScale="70" zoomScaleNormal="70" zoomScaleSheetLayoutView="70" workbookViewId="0">
      <selection activeCell="G86" sqref="G86:G93"/>
    </sheetView>
  </sheetViews>
  <sheetFormatPr defaultRowHeight="15" x14ac:dyDescent="0.2"/>
  <cols>
    <col min="2" max="2" width="22.25" customWidth="1"/>
    <col min="3" max="3" width="28.5" customWidth="1"/>
    <col min="5" max="5" width="12.25" customWidth="1"/>
    <col min="6" max="6" width="18.25" bestFit="1" customWidth="1"/>
    <col min="7" max="7" width="18.25" customWidth="1"/>
    <col min="8" max="8" width="22.875" customWidth="1"/>
    <col min="9" max="9" width="18.25" customWidth="1"/>
    <col min="10" max="10" width="13.625" customWidth="1"/>
    <col min="11" max="11" width="9" style="19" customWidth="1"/>
    <col min="12" max="12" width="66.5" style="27" customWidth="1"/>
    <col min="13" max="13" width="7.375" customWidth="1"/>
    <col min="14" max="15" width="33.875" customWidth="1"/>
    <col min="18" max="18" width="10.25" customWidth="1"/>
    <col min="19" max="19" width="11" customWidth="1"/>
  </cols>
  <sheetData>
    <row r="23" spans="1:16" ht="4.5" customHeight="1" x14ac:dyDescent="0.2"/>
    <row r="24" spans="1:16" ht="13.5" hidden="1" customHeight="1" x14ac:dyDescent="0.2"/>
    <row r="25" spans="1:16" hidden="1" x14ac:dyDescent="0.2"/>
    <row r="26" spans="1:16" hidden="1" x14ac:dyDescent="0.2">
      <c r="J26" s="24" t="s">
        <v>137</v>
      </c>
      <c r="K26" s="25"/>
      <c r="L26" s="26"/>
    </row>
    <row r="27" spans="1:16" hidden="1" x14ac:dyDescent="0.2">
      <c r="J27" s="24" t="s">
        <v>138</v>
      </c>
      <c r="K27" s="25"/>
      <c r="L27" s="26"/>
      <c r="M27" s="22"/>
      <c r="N27" s="22"/>
      <c r="O27" s="22"/>
      <c r="P27" s="22"/>
    </row>
    <row r="28" spans="1:16" ht="16.5" hidden="1" customHeight="1" x14ac:dyDescent="0.2">
      <c r="M28" s="22"/>
      <c r="N28" s="22"/>
      <c r="O28" s="22"/>
      <c r="P28" s="22"/>
    </row>
    <row r="29" spans="1:16" ht="51.95" customHeight="1" thickBot="1" x14ac:dyDescent="0.25">
      <c r="A29" s="96" t="s">
        <v>1</v>
      </c>
      <c r="B29" s="96"/>
      <c r="C29" s="96"/>
      <c r="D29" s="96"/>
      <c r="E29" s="96"/>
      <c r="F29" s="96"/>
      <c r="G29" s="96"/>
      <c r="H29" s="96"/>
      <c r="I29" s="74"/>
      <c r="J29" s="74"/>
      <c r="M29" s="22"/>
      <c r="N29" s="22"/>
      <c r="O29" s="22"/>
      <c r="P29" s="22"/>
    </row>
    <row r="30" spans="1:16" ht="75.75" thickBot="1" x14ac:dyDescent="0.25">
      <c r="A30" s="30" t="s">
        <v>2</v>
      </c>
      <c r="B30" s="31" t="s">
        <v>104</v>
      </c>
      <c r="C30" s="31" t="s">
        <v>4</v>
      </c>
      <c r="D30" s="31" t="s">
        <v>5</v>
      </c>
      <c r="E30" s="32" t="s">
        <v>133</v>
      </c>
      <c r="F30" s="33" t="s">
        <v>0</v>
      </c>
      <c r="G30" s="33" t="s">
        <v>105</v>
      </c>
      <c r="H30" s="33" t="s">
        <v>141</v>
      </c>
      <c r="I30" s="34" t="s">
        <v>140</v>
      </c>
      <c r="J30" s="35" t="s">
        <v>6</v>
      </c>
      <c r="N30" s="22"/>
      <c r="O30" s="22"/>
      <c r="P30" s="22"/>
    </row>
    <row r="31" spans="1:16" ht="93.75" x14ac:dyDescent="0.2">
      <c r="A31" s="36">
        <v>1</v>
      </c>
      <c r="B31" s="37" t="s">
        <v>7</v>
      </c>
      <c r="C31" s="37" t="s">
        <v>8</v>
      </c>
      <c r="D31" s="37">
        <v>1</v>
      </c>
      <c r="E31" s="38">
        <v>345.15</v>
      </c>
      <c r="F31" s="84">
        <v>0.67</v>
      </c>
      <c r="G31" s="90"/>
      <c r="H31" s="39">
        <f>$E31*(1-$G$31)</f>
        <v>345.15</v>
      </c>
      <c r="I31" s="75"/>
      <c r="J31" s="40">
        <f>F31/30</f>
        <v>2.2333333333333334E-2</v>
      </c>
      <c r="K31" s="20"/>
      <c r="L31" s="28"/>
      <c r="N31" s="22"/>
      <c r="O31" s="22"/>
      <c r="P31" s="22"/>
    </row>
    <row r="32" spans="1:16" ht="75" x14ac:dyDescent="0.2">
      <c r="A32" s="36">
        <v>2</v>
      </c>
      <c r="B32" s="41" t="s">
        <v>9</v>
      </c>
      <c r="C32" s="41" t="s">
        <v>10</v>
      </c>
      <c r="D32" s="37">
        <v>1</v>
      </c>
      <c r="E32" s="38">
        <v>304.2</v>
      </c>
      <c r="F32" s="85"/>
      <c r="G32" s="90"/>
      <c r="H32" s="39">
        <f>$E32*(1-$G$31)</f>
        <v>304.2</v>
      </c>
      <c r="I32" s="75"/>
      <c r="J32" s="42">
        <v>2.2333333333333334E-2</v>
      </c>
      <c r="K32" s="20"/>
      <c r="L32" s="28"/>
      <c r="M32" s="22"/>
      <c r="N32" s="22"/>
      <c r="O32" s="22"/>
      <c r="P32" s="22"/>
    </row>
    <row r="33" spans="1:16" ht="93.75" x14ac:dyDescent="0.2">
      <c r="A33" s="36">
        <v>3</v>
      </c>
      <c r="B33" s="41" t="s">
        <v>11</v>
      </c>
      <c r="C33" s="41" t="s">
        <v>12</v>
      </c>
      <c r="D33" s="37">
        <v>1</v>
      </c>
      <c r="E33" s="38">
        <v>351</v>
      </c>
      <c r="F33" s="85"/>
      <c r="G33" s="90"/>
      <c r="H33" s="39">
        <f t="shared" ref="H33:H60" si="0">$E33*(1-$G$31)</f>
        <v>351</v>
      </c>
      <c r="I33" s="75"/>
      <c r="J33" s="42">
        <v>2.2333333333333334E-2</v>
      </c>
      <c r="K33" s="20"/>
      <c r="L33" s="28"/>
      <c r="M33" s="22"/>
      <c r="N33" s="22"/>
      <c r="O33" s="22"/>
      <c r="P33" s="22"/>
    </row>
    <row r="34" spans="1:16" ht="93.75" x14ac:dyDescent="0.2">
      <c r="A34" s="36">
        <v>4</v>
      </c>
      <c r="B34" s="41" t="s">
        <v>13</v>
      </c>
      <c r="C34" s="41" t="s">
        <v>14</v>
      </c>
      <c r="D34" s="37">
        <v>1</v>
      </c>
      <c r="E34" s="38">
        <v>386.09999999999997</v>
      </c>
      <c r="F34" s="85"/>
      <c r="G34" s="90"/>
      <c r="H34" s="39">
        <f t="shared" si="0"/>
        <v>386.09999999999997</v>
      </c>
      <c r="I34" s="75"/>
      <c r="J34" s="42">
        <v>2.2333333333333334E-2</v>
      </c>
      <c r="K34" s="20"/>
      <c r="L34" s="28"/>
      <c r="M34" s="22"/>
      <c r="N34" s="22"/>
      <c r="O34" s="22"/>
      <c r="P34" s="22"/>
    </row>
    <row r="35" spans="1:16" ht="112.5" x14ac:dyDescent="0.2">
      <c r="A35" s="36">
        <v>5</v>
      </c>
      <c r="B35" s="43" t="s">
        <v>15</v>
      </c>
      <c r="C35" s="44" t="s">
        <v>16</v>
      </c>
      <c r="D35" s="37">
        <v>1</v>
      </c>
      <c r="E35" s="38">
        <v>339.29999999999995</v>
      </c>
      <c r="F35" s="85"/>
      <c r="G35" s="90"/>
      <c r="H35" s="39">
        <f t="shared" si="0"/>
        <v>339.29999999999995</v>
      </c>
      <c r="I35" s="75"/>
      <c r="J35" s="42">
        <v>2.2333333333333334E-2</v>
      </c>
      <c r="K35" s="20"/>
      <c r="L35" s="28"/>
      <c r="M35" s="22"/>
      <c r="N35" s="22"/>
      <c r="O35" s="22"/>
      <c r="P35" s="22"/>
    </row>
    <row r="36" spans="1:16" ht="75" x14ac:dyDescent="0.2">
      <c r="A36" s="36">
        <v>6</v>
      </c>
      <c r="B36" s="41" t="s">
        <v>17</v>
      </c>
      <c r="C36" s="41" t="s">
        <v>18</v>
      </c>
      <c r="D36" s="37">
        <v>1</v>
      </c>
      <c r="E36" s="38">
        <v>269.09999999999997</v>
      </c>
      <c r="F36" s="85"/>
      <c r="G36" s="90"/>
      <c r="H36" s="39">
        <f t="shared" si="0"/>
        <v>269.09999999999997</v>
      </c>
      <c r="I36" s="75"/>
      <c r="J36" s="42">
        <v>2.2333333333333334E-2</v>
      </c>
      <c r="K36" s="20"/>
      <c r="L36" s="28"/>
      <c r="M36" s="22"/>
      <c r="N36" s="22"/>
      <c r="O36" s="22"/>
      <c r="P36" s="22"/>
    </row>
    <row r="37" spans="1:16" ht="93.75" x14ac:dyDescent="0.2">
      <c r="A37" s="36">
        <v>7</v>
      </c>
      <c r="B37" s="41" t="s">
        <v>19</v>
      </c>
      <c r="C37" s="41" t="s">
        <v>20</v>
      </c>
      <c r="D37" s="37">
        <v>1</v>
      </c>
      <c r="E37" s="38">
        <v>356.84999999999997</v>
      </c>
      <c r="F37" s="85"/>
      <c r="G37" s="90"/>
      <c r="H37" s="39">
        <f t="shared" si="0"/>
        <v>356.84999999999997</v>
      </c>
      <c r="I37" s="75"/>
      <c r="J37" s="42">
        <v>2.2333333333333334E-2</v>
      </c>
      <c r="K37" s="20"/>
      <c r="L37" s="28"/>
      <c r="M37" s="22"/>
      <c r="N37" s="22"/>
      <c r="O37" s="22"/>
      <c r="P37" s="22"/>
    </row>
    <row r="38" spans="1:16" ht="112.5" x14ac:dyDescent="0.2">
      <c r="A38" s="36">
        <v>8</v>
      </c>
      <c r="B38" s="43" t="s">
        <v>21</v>
      </c>
      <c r="C38" s="44" t="s">
        <v>22</v>
      </c>
      <c r="D38" s="37">
        <v>1</v>
      </c>
      <c r="E38" s="38">
        <v>345.15</v>
      </c>
      <c r="F38" s="85"/>
      <c r="G38" s="90"/>
      <c r="H38" s="39">
        <f t="shared" si="0"/>
        <v>345.15</v>
      </c>
      <c r="I38" s="75"/>
      <c r="J38" s="42">
        <v>2.2333333333333334E-2</v>
      </c>
      <c r="K38" s="20"/>
      <c r="L38" s="28"/>
    </row>
    <row r="39" spans="1:16" ht="112.5" x14ac:dyDescent="0.2">
      <c r="A39" s="36">
        <v>9</v>
      </c>
      <c r="B39" s="43" t="s">
        <v>23</v>
      </c>
      <c r="C39" s="44" t="s">
        <v>24</v>
      </c>
      <c r="D39" s="37">
        <v>1</v>
      </c>
      <c r="E39" s="38">
        <v>351</v>
      </c>
      <c r="F39" s="85"/>
      <c r="G39" s="90"/>
      <c r="H39" s="39">
        <f t="shared" si="0"/>
        <v>351</v>
      </c>
      <c r="I39" s="75"/>
      <c r="J39" s="42">
        <v>2.2333333333333334E-2</v>
      </c>
      <c r="K39" s="20"/>
      <c r="L39" s="28"/>
    </row>
    <row r="40" spans="1:16" ht="93.75" x14ac:dyDescent="0.2">
      <c r="A40" s="36">
        <v>10</v>
      </c>
      <c r="B40" s="43" t="s">
        <v>25</v>
      </c>
      <c r="C40" s="44" t="s">
        <v>26</v>
      </c>
      <c r="D40" s="37">
        <v>1</v>
      </c>
      <c r="E40" s="38">
        <v>345.15</v>
      </c>
      <c r="F40" s="85"/>
      <c r="G40" s="90"/>
      <c r="H40" s="39">
        <f t="shared" si="0"/>
        <v>345.15</v>
      </c>
      <c r="I40" s="75"/>
      <c r="J40" s="42">
        <v>2.2333333333333334E-2</v>
      </c>
      <c r="K40" s="20"/>
      <c r="L40" s="28"/>
    </row>
    <row r="41" spans="1:16" ht="75" x14ac:dyDescent="0.2">
      <c r="A41" s="36">
        <v>11</v>
      </c>
      <c r="B41" s="43" t="s">
        <v>27</v>
      </c>
      <c r="C41" s="44" t="s">
        <v>28</v>
      </c>
      <c r="D41" s="37">
        <v>1</v>
      </c>
      <c r="E41" s="38">
        <v>257.39999999999998</v>
      </c>
      <c r="F41" s="85"/>
      <c r="G41" s="90"/>
      <c r="H41" s="39">
        <f t="shared" si="0"/>
        <v>257.39999999999998</v>
      </c>
      <c r="I41" s="75"/>
      <c r="J41" s="42">
        <v>2.2333333333333334E-2</v>
      </c>
      <c r="K41" s="20"/>
      <c r="L41" s="28"/>
    </row>
    <row r="42" spans="1:16" ht="75" x14ac:dyDescent="0.2">
      <c r="A42" s="36">
        <v>12</v>
      </c>
      <c r="B42" s="43" t="s">
        <v>29</v>
      </c>
      <c r="C42" s="44" t="s">
        <v>30</v>
      </c>
      <c r="D42" s="37">
        <v>1</v>
      </c>
      <c r="E42" s="38">
        <v>298.34999999999997</v>
      </c>
      <c r="F42" s="85"/>
      <c r="G42" s="90"/>
      <c r="H42" s="39">
        <f t="shared" si="0"/>
        <v>298.34999999999997</v>
      </c>
      <c r="I42" s="75"/>
      <c r="J42" s="42">
        <v>2.2333333333333334E-2</v>
      </c>
      <c r="K42" s="20"/>
      <c r="L42" s="28"/>
    </row>
    <row r="43" spans="1:16" ht="112.5" x14ac:dyDescent="0.2">
      <c r="A43" s="36">
        <v>13</v>
      </c>
      <c r="B43" s="43" t="s">
        <v>31</v>
      </c>
      <c r="C43" s="44" t="s">
        <v>32</v>
      </c>
      <c r="D43" s="37">
        <v>1</v>
      </c>
      <c r="E43" s="38">
        <v>333.45</v>
      </c>
      <c r="F43" s="85"/>
      <c r="G43" s="90"/>
      <c r="H43" s="39">
        <f t="shared" si="0"/>
        <v>333.45</v>
      </c>
      <c r="I43" s="75"/>
      <c r="J43" s="42">
        <v>2.2333333333333334E-2</v>
      </c>
      <c r="K43" s="20"/>
      <c r="L43" s="28"/>
    </row>
    <row r="44" spans="1:16" ht="112.5" x14ac:dyDescent="0.2">
      <c r="A44" s="36">
        <v>14</v>
      </c>
      <c r="B44" s="43" t="s">
        <v>33</v>
      </c>
      <c r="C44" s="44" t="s">
        <v>34</v>
      </c>
      <c r="D44" s="37">
        <v>1</v>
      </c>
      <c r="E44" s="38">
        <v>409.5</v>
      </c>
      <c r="F44" s="85"/>
      <c r="G44" s="90"/>
      <c r="H44" s="39">
        <f t="shared" si="0"/>
        <v>409.5</v>
      </c>
      <c r="I44" s="75"/>
      <c r="J44" s="42">
        <v>2.2333333333333334E-2</v>
      </c>
      <c r="K44" s="20"/>
      <c r="L44" s="28"/>
    </row>
    <row r="45" spans="1:16" ht="131.25" x14ac:dyDescent="0.2">
      <c r="A45" s="36">
        <v>15</v>
      </c>
      <c r="B45" s="43" t="s">
        <v>35</v>
      </c>
      <c r="C45" s="44" t="s">
        <v>36</v>
      </c>
      <c r="D45" s="37">
        <v>1</v>
      </c>
      <c r="E45" s="38">
        <v>304.2</v>
      </c>
      <c r="F45" s="85"/>
      <c r="G45" s="90"/>
      <c r="H45" s="39">
        <f t="shared" si="0"/>
        <v>304.2</v>
      </c>
      <c r="I45" s="75"/>
      <c r="J45" s="42">
        <v>2.2333333333333334E-2</v>
      </c>
      <c r="K45" s="20"/>
      <c r="L45" s="28"/>
    </row>
    <row r="46" spans="1:16" ht="75" x14ac:dyDescent="0.2">
      <c r="A46" s="36">
        <v>16</v>
      </c>
      <c r="B46" s="43" t="s">
        <v>37</v>
      </c>
      <c r="C46" s="44" t="s">
        <v>38</v>
      </c>
      <c r="D46" s="37">
        <v>1</v>
      </c>
      <c r="E46" s="38">
        <v>257.39999999999998</v>
      </c>
      <c r="F46" s="85"/>
      <c r="G46" s="90"/>
      <c r="H46" s="39">
        <f t="shared" si="0"/>
        <v>257.39999999999998</v>
      </c>
      <c r="I46" s="75"/>
      <c r="J46" s="42">
        <v>2.2333333333333334E-2</v>
      </c>
      <c r="K46" s="20"/>
      <c r="L46" s="28"/>
    </row>
    <row r="47" spans="1:16" ht="93.75" x14ac:dyDescent="0.2">
      <c r="A47" s="36">
        <v>17</v>
      </c>
      <c r="B47" s="43" t="s">
        <v>39</v>
      </c>
      <c r="C47" s="44" t="s">
        <v>40</v>
      </c>
      <c r="D47" s="37">
        <v>1</v>
      </c>
      <c r="E47" s="38">
        <v>310.04999999999995</v>
      </c>
      <c r="F47" s="85"/>
      <c r="G47" s="90"/>
      <c r="H47" s="39">
        <f t="shared" si="0"/>
        <v>310.04999999999995</v>
      </c>
      <c r="I47" s="75"/>
      <c r="J47" s="42">
        <v>2.2333333333333334E-2</v>
      </c>
      <c r="K47" s="20"/>
      <c r="L47" s="28"/>
    </row>
    <row r="48" spans="1:16" ht="112.5" x14ac:dyDescent="0.2">
      <c r="A48" s="36">
        <v>18</v>
      </c>
      <c r="B48" s="43" t="s">
        <v>41</v>
      </c>
      <c r="C48" s="44" t="s">
        <v>42</v>
      </c>
      <c r="D48" s="37">
        <v>1</v>
      </c>
      <c r="E48" s="38">
        <v>374.4</v>
      </c>
      <c r="F48" s="85"/>
      <c r="G48" s="90"/>
      <c r="H48" s="39">
        <f t="shared" si="0"/>
        <v>374.4</v>
      </c>
      <c r="I48" s="75"/>
      <c r="J48" s="42">
        <v>2.2333333333333334E-2</v>
      </c>
      <c r="K48" s="20"/>
      <c r="L48" s="28"/>
    </row>
    <row r="49" spans="1:12" ht="75" x14ac:dyDescent="0.2">
      <c r="A49" s="36">
        <v>19</v>
      </c>
      <c r="B49" s="43" t="s">
        <v>43</v>
      </c>
      <c r="C49" s="44" t="s">
        <v>44</v>
      </c>
      <c r="D49" s="37">
        <v>1</v>
      </c>
      <c r="E49" s="38">
        <v>327.59999999999997</v>
      </c>
      <c r="F49" s="85"/>
      <c r="G49" s="90"/>
      <c r="H49" s="39">
        <f t="shared" si="0"/>
        <v>327.59999999999997</v>
      </c>
      <c r="I49" s="75"/>
      <c r="J49" s="42">
        <v>2.2333333333333334E-2</v>
      </c>
      <c r="K49" s="20"/>
      <c r="L49" s="28"/>
    </row>
    <row r="50" spans="1:12" ht="56.25" x14ac:dyDescent="0.2">
      <c r="A50" s="36">
        <v>20</v>
      </c>
      <c r="B50" s="43" t="s">
        <v>45</v>
      </c>
      <c r="C50" s="44" t="s">
        <v>46</v>
      </c>
      <c r="D50" s="37">
        <v>1</v>
      </c>
      <c r="E50" s="38">
        <v>491.4</v>
      </c>
      <c r="F50" s="85"/>
      <c r="G50" s="90"/>
      <c r="H50" s="39">
        <f t="shared" si="0"/>
        <v>491.4</v>
      </c>
      <c r="I50" s="75"/>
      <c r="J50" s="42">
        <v>2.2333333333333334E-2</v>
      </c>
      <c r="K50" s="20"/>
      <c r="L50" s="28"/>
    </row>
    <row r="51" spans="1:12" ht="56.25" x14ac:dyDescent="0.2">
      <c r="A51" s="36">
        <v>21</v>
      </c>
      <c r="B51" s="43" t="s">
        <v>47</v>
      </c>
      <c r="C51" s="44" t="s">
        <v>48</v>
      </c>
      <c r="D51" s="37">
        <v>1</v>
      </c>
      <c r="E51" s="38">
        <v>538.19999999999993</v>
      </c>
      <c r="F51" s="85"/>
      <c r="G51" s="90"/>
      <c r="H51" s="39">
        <f t="shared" si="0"/>
        <v>538.19999999999993</v>
      </c>
      <c r="I51" s="75"/>
      <c r="J51" s="42">
        <v>2.2333333333333334E-2</v>
      </c>
      <c r="K51" s="20"/>
      <c r="L51" s="28"/>
    </row>
    <row r="52" spans="1:12" ht="56.25" x14ac:dyDescent="0.2">
      <c r="A52" s="36">
        <v>22</v>
      </c>
      <c r="B52" s="43" t="s">
        <v>49</v>
      </c>
      <c r="C52" s="44" t="s">
        <v>50</v>
      </c>
      <c r="D52" s="37">
        <v>1</v>
      </c>
      <c r="E52" s="38">
        <v>544.04999999999995</v>
      </c>
      <c r="F52" s="85"/>
      <c r="G52" s="90"/>
      <c r="H52" s="39">
        <f t="shared" si="0"/>
        <v>544.04999999999995</v>
      </c>
      <c r="I52" s="75"/>
      <c r="J52" s="42">
        <v>2.2333333333333334E-2</v>
      </c>
      <c r="K52" s="20"/>
      <c r="L52" s="28"/>
    </row>
    <row r="53" spans="1:12" ht="75" x14ac:dyDescent="0.2">
      <c r="A53" s="36">
        <v>23</v>
      </c>
      <c r="B53" s="43" t="s">
        <v>51</v>
      </c>
      <c r="C53" s="44" t="s">
        <v>52</v>
      </c>
      <c r="D53" s="37">
        <v>1</v>
      </c>
      <c r="E53" s="38">
        <v>608.4</v>
      </c>
      <c r="F53" s="85"/>
      <c r="G53" s="90"/>
      <c r="H53" s="39">
        <f t="shared" si="0"/>
        <v>608.4</v>
      </c>
      <c r="I53" s="75"/>
      <c r="J53" s="42">
        <v>2.2333333333333334E-2</v>
      </c>
      <c r="K53" s="20"/>
      <c r="L53" s="28"/>
    </row>
    <row r="54" spans="1:12" ht="56.25" x14ac:dyDescent="0.2">
      <c r="A54" s="36">
        <v>24</v>
      </c>
      <c r="B54" s="43" t="s">
        <v>53</v>
      </c>
      <c r="C54" s="41" t="s">
        <v>53</v>
      </c>
      <c r="D54" s="37">
        <v>2</v>
      </c>
      <c r="E54" s="38">
        <v>339.29999999999995</v>
      </c>
      <c r="F54" s="85"/>
      <c r="G54" s="90"/>
      <c r="H54" s="39">
        <f t="shared" si="0"/>
        <v>339.29999999999995</v>
      </c>
      <c r="I54" s="75"/>
      <c r="J54" s="42">
        <v>2.2333333333333334E-2</v>
      </c>
      <c r="K54" s="20"/>
      <c r="L54" s="28"/>
    </row>
    <row r="55" spans="1:12" ht="93.75" x14ac:dyDescent="0.2">
      <c r="A55" s="36">
        <v>25</v>
      </c>
      <c r="B55" s="41" t="s">
        <v>54</v>
      </c>
      <c r="C55" s="41" t="s">
        <v>55</v>
      </c>
      <c r="D55" s="37">
        <v>2</v>
      </c>
      <c r="E55" s="38">
        <v>374.4</v>
      </c>
      <c r="F55" s="85"/>
      <c r="G55" s="90"/>
      <c r="H55" s="39">
        <f t="shared" si="0"/>
        <v>374.4</v>
      </c>
      <c r="I55" s="75"/>
      <c r="J55" s="42">
        <v>2.2333333333333334E-2</v>
      </c>
      <c r="K55" s="20"/>
      <c r="L55" s="28"/>
    </row>
    <row r="56" spans="1:12" ht="112.5" x14ac:dyDescent="0.2">
      <c r="A56" s="36">
        <v>26</v>
      </c>
      <c r="B56" s="43" t="s">
        <v>56</v>
      </c>
      <c r="C56" s="41" t="s">
        <v>57</v>
      </c>
      <c r="D56" s="37">
        <v>3</v>
      </c>
      <c r="E56" s="38">
        <v>444.59999999999997</v>
      </c>
      <c r="F56" s="85"/>
      <c r="G56" s="90"/>
      <c r="H56" s="39">
        <f t="shared" si="0"/>
        <v>444.59999999999997</v>
      </c>
      <c r="I56" s="75"/>
      <c r="J56" s="42">
        <v>2.2333333333333334E-2</v>
      </c>
      <c r="K56" s="20"/>
      <c r="L56" s="28"/>
    </row>
    <row r="57" spans="1:12" ht="75" x14ac:dyDescent="0.2">
      <c r="A57" s="36">
        <v>27</v>
      </c>
      <c r="B57" s="43" t="s">
        <v>58</v>
      </c>
      <c r="C57" s="43" t="s">
        <v>58</v>
      </c>
      <c r="D57" s="37">
        <v>6</v>
      </c>
      <c r="E57" s="38">
        <v>315.89999999999998</v>
      </c>
      <c r="F57" s="85"/>
      <c r="G57" s="90"/>
      <c r="H57" s="39">
        <f t="shared" si="0"/>
        <v>315.89999999999998</v>
      </c>
      <c r="I57" s="75"/>
      <c r="J57" s="42">
        <v>2.2333333333333334E-2</v>
      </c>
      <c r="K57" s="20"/>
      <c r="L57" s="28"/>
    </row>
    <row r="58" spans="1:12" ht="75" x14ac:dyDescent="0.2">
      <c r="A58" s="36">
        <v>28</v>
      </c>
      <c r="B58" s="43" t="s">
        <v>59</v>
      </c>
      <c r="C58" s="43" t="s">
        <v>59</v>
      </c>
      <c r="D58" s="37">
        <v>7</v>
      </c>
      <c r="E58" s="38">
        <v>374.4</v>
      </c>
      <c r="F58" s="85"/>
      <c r="G58" s="90"/>
      <c r="H58" s="39">
        <f t="shared" si="0"/>
        <v>374.4</v>
      </c>
      <c r="I58" s="75"/>
      <c r="J58" s="42">
        <v>2.2333333333333334E-2</v>
      </c>
      <c r="K58" s="20"/>
      <c r="L58" s="28"/>
    </row>
    <row r="59" spans="1:12" ht="75" x14ac:dyDescent="0.2">
      <c r="A59" s="36">
        <v>29</v>
      </c>
      <c r="B59" s="43" t="s">
        <v>60</v>
      </c>
      <c r="C59" s="43" t="s">
        <v>60</v>
      </c>
      <c r="D59" s="37">
        <v>8</v>
      </c>
      <c r="E59" s="38">
        <v>497.24999999999994</v>
      </c>
      <c r="F59" s="85"/>
      <c r="G59" s="90"/>
      <c r="H59" s="39">
        <f t="shared" si="0"/>
        <v>497.24999999999994</v>
      </c>
      <c r="I59" s="75"/>
      <c r="J59" s="42">
        <v>2.2333333333333334E-2</v>
      </c>
      <c r="K59" s="20"/>
      <c r="L59" s="28"/>
    </row>
    <row r="60" spans="1:12" ht="38.25" thickBot="1" x14ac:dyDescent="0.25">
      <c r="A60" s="45">
        <v>30</v>
      </c>
      <c r="B60" s="46" t="s">
        <v>61</v>
      </c>
      <c r="C60" s="46" t="s">
        <v>61</v>
      </c>
      <c r="D60" s="47">
        <v>9</v>
      </c>
      <c r="E60" s="38">
        <v>292.5</v>
      </c>
      <c r="F60" s="86"/>
      <c r="G60" s="91"/>
      <c r="H60" s="39">
        <f t="shared" si="0"/>
        <v>292.5</v>
      </c>
      <c r="I60" s="29"/>
      <c r="J60" s="48">
        <v>2.2333333333333334E-2</v>
      </c>
      <c r="K60" s="20"/>
      <c r="L60" s="28"/>
    </row>
    <row r="61" spans="1:12" ht="68.25" customHeight="1" thickBot="1" x14ac:dyDescent="0.25">
      <c r="A61" s="97" t="s">
        <v>142</v>
      </c>
      <c r="B61" s="98"/>
      <c r="C61" s="98"/>
      <c r="D61" s="98"/>
      <c r="E61" s="99"/>
      <c r="F61" s="107">
        <f>G31*F31</f>
        <v>0</v>
      </c>
      <c r="G61" s="108"/>
      <c r="H61" s="49"/>
      <c r="I61" s="49"/>
      <c r="J61" s="50">
        <f>1-F61/F31</f>
        <v>1</v>
      </c>
      <c r="K61" s="21"/>
      <c r="L61" s="28"/>
    </row>
    <row r="62" spans="1:12" ht="19.5" thickBot="1" x14ac:dyDescent="0.25">
      <c r="A62" s="83" t="s">
        <v>62</v>
      </c>
      <c r="B62" s="83"/>
      <c r="C62" s="83"/>
      <c r="D62" s="83"/>
      <c r="E62" s="83"/>
      <c r="F62" s="83"/>
      <c r="G62" s="83"/>
      <c r="H62" s="83"/>
      <c r="I62" s="83"/>
      <c r="J62" s="83"/>
      <c r="K62" s="21"/>
      <c r="L62" s="28"/>
    </row>
    <row r="63" spans="1:12" ht="75.75" thickBot="1" x14ac:dyDescent="0.25">
      <c r="A63" s="51" t="s">
        <v>2</v>
      </c>
      <c r="B63" s="52" t="s">
        <v>3</v>
      </c>
      <c r="C63" s="52" t="s">
        <v>4</v>
      </c>
      <c r="D63" s="52" t="s">
        <v>5</v>
      </c>
      <c r="E63" s="52" t="s">
        <v>133</v>
      </c>
      <c r="F63" s="53" t="s">
        <v>0</v>
      </c>
      <c r="G63" s="54" t="s">
        <v>136</v>
      </c>
      <c r="H63" s="54" t="s">
        <v>141</v>
      </c>
      <c r="I63" s="34" t="s">
        <v>140</v>
      </c>
      <c r="J63" s="34" t="s">
        <v>6</v>
      </c>
      <c r="K63" s="21"/>
      <c r="L63" s="28"/>
    </row>
    <row r="64" spans="1:12" ht="56.25" x14ac:dyDescent="0.2">
      <c r="A64" s="36">
        <v>31</v>
      </c>
      <c r="B64" s="43" t="s">
        <v>63</v>
      </c>
      <c r="C64" s="44" t="s">
        <v>64</v>
      </c>
      <c r="D64" s="55">
        <v>1</v>
      </c>
      <c r="E64" s="38">
        <v>23.4</v>
      </c>
      <c r="F64" s="87">
        <v>0.1</v>
      </c>
      <c r="G64" s="92"/>
      <c r="H64" s="56">
        <f>$E64*(1-$G$64)</f>
        <v>23.4</v>
      </c>
      <c r="I64" s="76"/>
      <c r="J64" s="57">
        <f>F64/7</f>
        <v>1.4285714285714287E-2</v>
      </c>
      <c r="K64" s="20"/>
      <c r="L64" s="28"/>
    </row>
    <row r="65" spans="1:12" ht="56.25" x14ac:dyDescent="0.2">
      <c r="A65" s="36">
        <v>32</v>
      </c>
      <c r="B65" s="43" t="s">
        <v>65</v>
      </c>
      <c r="C65" s="44" t="s">
        <v>66</v>
      </c>
      <c r="D65" s="55">
        <v>1</v>
      </c>
      <c r="E65" s="38">
        <v>11.7</v>
      </c>
      <c r="F65" s="88"/>
      <c r="G65" s="93"/>
      <c r="H65" s="56">
        <f t="shared" ref="H65:H70" si="1">$E65*(1-$G$64)</f>
        <v>11.7</v>
      </c>
      <c r="I65" s="76"/>
      <c r="J65" s="57">
        <v>1.4285714285714287E-2</v>
      </c>
      <c r="K65" s="20"/>
      <c r="L65" s="28"/>
    </row>
    <row r="66" spans="1:12" ht="56.25" x14ac:dyDescent="0.2">
      <c r="A66" s="36">
        <v>33</v>
      </c>
      <c r="B66" s="43" t="s">
        <v>67</v>
      </c>
      <c r="C66" s="44" t="s">
        <v>68</v>
      </c>
      <c r="D66" s="55">
        <v>1</v>
      </c>
      <c r="E66" s="38">
        <v>17.549999999999997</v>
      </c>
      <c r="F66" s="88"/>
      <c r="G66" s="93"/>
      <c r="H66" s="56">
        <f t="shared" si="1"/>
        <v>17.549999999999997</v>
      </c>
      <c r="I66" s="76"/>
      <c r="J66" s="57">
        <v>1.4285714285714287E-2</v>
      </c>
      <c r="K66" s="20"/>
      <c r="L66" s="28"/>
    </row>
    <row r="67" spans="1:12" ht="56.25" x14ac:dyDescent="0.2">
      <c r="A67" s="36">
        <v>34</v>
      </c>
      <c r="B67" s="43" t="s">
        <v>69</v>
      </c>
      <c r="C67" s="44" t="s">
        <v>70</v>
      </c>
      <c r="D67" s="55">
        <v>1</v>
      </c>
      <c r="E67" s="38">
        <v>35.099999999999994</v>
      </c>
      <c r="F67" s="88"/>
      <c r="G67" s="93"/>
      <c r="H67" s="56">
        <f t="shared" si="1"/>
        <v>35.099999999999994</v>
      </c>
      <c r="I67" s="76"/>
      <c r="J67" s="57">
        <v>1.4285714285714287E-2</v>
      </c>
      <c r="K67" s="20"/>
      <c r="L67" s="28"/>
    </row>
    <row r="68" spans="1:12" ht="37.5" x14ac:dyDescent="0.2">
      <c r="A68" s="36">
        <v>35</v>
      </c>
      <c r="B68" s="43" t="s">
        <v>71</v>
      </c>
      <c r="C68" s="44" t="s">
        <v>72</v>
      </c>
      <c r="D68" s="55">
        <v>1</v>
      </c>
      <c r="E68" s="38">
        <v>117</v>
      </c>
      <c r="F68" s="88"/>
      <c r="G68" s="93"/>
      <c r="H68" s="56">
        <f t="shared" si="1"/>
        <v>117</v>
      </c>
      <c r="I68" s="76"/>
      <c r="J68" s="57">
        <v>1.4285714285714287E-2</v>
      </c>
      <c r="K68" s="20"/>
      <c r="L68" s="28"/>
    </row>
    <row r="69" spans="1:12" ht="75" x14ac:dyDescent="0.2">
      <c r="A69" s="36">
        <v>36</v>
      </c>
      <c r="B69" s="43" t="s">
        <v>73</v>
      </c>
      <c r="C69" s="44" t="s">
        <v>74</v>
      </c>
      <c r="D69" s="37">
        <v>1</v>
      </c>
      <c r="E69" s="38">
        <v>76.05</v>
      </c>
      <c r="F69" s="88"/>
      <c r="G69" s="93"/>
      <c r="H69" s="56">
        <f t="shared" si="1"/>
        <v>76.05</v>
      </c>
      <c r="I69" s="75"/>
      <c r="J69" s="57">
        <v>1.4285714285714287E-2</v>
      </c>
      <c r="K69" s="20"/>
      <c r="L69" s="28"/>
    </row>
    <row r="70" spans="1:12" ht="75.75" thickBot="1" x14ac:dyDescent="0.25">
      <c r="A70" s="45">
        <v>37</v>
      </c>
      <c r="B70" s="58" t="s">
        <v>75</v>
      </c>
      <c r="C70" s="59" t="s">
        <v>76</v>
      </c>
      <c r="D70" s="60">
        <v>1</v>
      </c>
      <c r="E70" s="38">
        <v>128.69999999999999</v>
      </c>
      <c r="F70" s="89"/>
      <c r="G70" s="94"/>
      <c r="H70" s="56">
        <f t="shared" si="1"/>
        <v>128.69999999999999</v>
      </c>
      <c r="I70" s="77"/>
      <c r="J70" s="61">
        <v>1.4285714285714287E-2</v>
      </c>
      <c r="K70" s="20"/>
      <c r="L70" s="28"/>
    </row>
    <row r="71" spans="1:12" ht="68.25" customHeight="1" thickBot="1" x14ac:dyDescent="0.25">
      <c r="A71" s="100" t="s">
        <v>143</v>
      </c>
      <c r="B71" s="101"/>
      <c r="C71" s="101"/>
      <c r="D71" s="101"/>
      <c r="E71" s="69"/>
      <c r="F71" s="107">
        <f>G64*F64</f>
        <v>0</v>
      </c>
      <c r="G71" s="108"/>
      <c r="H71" s="49"/>
      <c r="I71" s="49"/>
      <c r="J71" s="68">
        <f>1-F71/F64</f>
        <v>1</v>
      </c>
      <c r="K71" s="23"/>
      <c r="L71" s="28"/>
    </row>
    <row r="72" spans="1:12" ht="19.5" thickBot="1" x14ac:dyDescent="0.25">
      <c r="A72" s="82" t="s">
        <v>77</v>
      </c>
      <c r="B72" s="82"/>
      <c r="C72" s="82"/>
      <c r="D72" s="82"/>
      <c r="E72" s="82"/>
      <c r="F72" s="82"/>
      <c r="G72" s="82"/>
      <c r="H72" s="82"/>
      <c r="I72" s="82"/>
      <c r="J72" s="82"/>
      <c r="L72" s="28"/>
    </row>
    <row r="73" spans="1:12" ht="75.75" thickBot="1" x14ac:dyDescent="0.25">
      <c r="A73" s="62" t="s">
        <v>2</v>
      </c>
      <c r="B73" s="63" t="s">
        <v>3</v>
      </c>
      <c r="C73" s="63" t="s">
        <v>4</v>
      </c>
      <c r="D73" s="63" t="s">
        <v>5</v>
      </c>
      <c r="E73" s="63" t="s">
        <v>133</v>
      </c>
      <c r="F73" s="64" t="s">
        <v>0</v>
      </c>
      <c r="G73" s="65" t="s">
        <v>135</v>
      </c>
      <c r="H73" s="65" t="s">
        <v>141</v>
      </c>
      <c r="I73" s="34" t="s">
        <v>140</v>
      </c>
      <c r="J73" s="34" t="s">
        <v>6</v>
      </c>
      <c r="L73" s="28"/>
    </row>
    <row r="74" spans="1:12" ht="37.5" x14ac:dyDescent="0.2">
      <c r="A74" s="36">
        <v>38</v>
      </c>
      <c r="B74" s="43" t="s">
        <v>78</v>
      </c>
      <c r="C74" s="41" t="s">
        <v>79</v>
      </c>
      <c r="D74" s="37">
        <v>11</v>
      </c>
      <c r="E74" s="38">
        <v>678.59999999999991</v>
      </c>
      <c r="F74" s="78">
        <v>0.08</v>
      </c>
      <c r="G74" s="95"/>
      <c r="H74" s="56">
        <f>$E74*(1-$G$74)</f>
        <v>678.59999999999991</v>
      </c>
      <c r="I74" s="75"/>
      <c r="J74" s="66">
        <f>F74/9</f>
        <v>8.8888888888888889E-3</v>
      </c>
      <c r="K74" s="20"/>
      <c r="L74" s="28"/>
    </row>
    <row r="75" spans="1:12" ht="37.5" x14ac:dyDescent="0.2">
      <c r="A75" s="36">
        <v>39</v>
      </c>
      <c r="B75" s="43" t="s">
        <v>80</v>
      </c>
      <c r="C75" s="41" t="s">
        <v>81</v>
      </c>
      <c r="D75" s="37">
        <v>11</v>
      </c>
      <c r="E75" s="38">
        <v>1099.8</v>
      </c>
      <c r="F75" s="79"/>
      <c r="G75" s="90"/>
      <c r="H75" s="56">
        <f t="shared" ref="H75:H82" si="2">$E75*(1-$G$74)</f>
        <v>1099.8</v>
      </c>
      <c r="I75" s="75"/>
      <c r="J75" s="57">
        <v>8.8888888888888889E-3</v>
      </c>
      <c r="K75" s="20"/>
      <c r="L75" s="28"/>
    </row>
    <row r="76" spans="1:12" ht="37.5" x14ac:dyDescent="0.2">
      <c r="A76" s="36">
        <v>40</v>
      </c>
      <c r="B76" s="43" t="s">
        <v>82</v>
      </c>
      <c r="C76" s="41" t="s">
        <v>83</v>
      </c>
      <c r="D76" s="37">
        <v>11</v>
      </c>
      <c r="E76" s="38">
        <v>1287</v>
      </c>
      <c r="F76" s="79"/>
      <c r="G76" s="90"/>
      <c r="H76" s="56">
        <f t="shared" si="2"/>
        <v>1287</v>
      </c>
      <c r="I76" s="75"/>
      <c r="J76" s="57">
        <v>8.8888888888888889E-3</v>
      </c>
      <c r="K76" s="20"/>
      <c r="L76" s="28"/>
    </row>
    <row r="77" spans="1:12" ht="37.5" x14ac:dyDescent="0.2">
      <c r="A77" s="36">
        <v>41</v>
      </c>
      <c r="B77" s="43" t="s">
        <v>84</v>
      </c>
      <c r="C77" s="43" t="s">
        <v>84</v>
      </c>
      <c r="D77" s="37">
        <v>10</v>
      </c>
      <c r="E77" s="38">
        <v>900.9</v>
      </c>
      <c r="F77" s="79"/>
      <c r="G77" s="90"/>
      <c r="H77" s="56">
        <f t="shared" si="2"/>
        <v>900.9</v>
      </c>
      <c r="I77" s="75"/>
      <c r="J77" s="57">
        <v>8.8888888888888889E-3</v>
      </c>
      <c r="K77" s="20"/>
      <c r="L77" s="28"/>
    </row>
    <row r="78" spans="1:12" ht="56.25" x14ac:dyDescent="0.2">
      <c r="A78" s="36">
        <v>42</v>
      </c>
      <c r="B78" s="43" t="s">
        <v>85</v>
      </c>
      <c r="C78" s="43" t="s">
        <v>86</v>
      </c>
      <c r="D78" s="37">
        <v>10</v>
      </c>
      <c r="E78" s="38">
        <v>1228.5</v>
      </c>
      <c r="F78" s="79"/>
      <c r="G78" s="90"/>
      <c r="H78" s="56">
        <f t="shared" si="2"/>
        <v>1228.5</v>
      </c>
      <c r="I78" s="75"/>
      <c r="J78" s="57">
        <v>8.8888888888888889E-3</v>
      </c>
      <c r="K78" s="20"/>
      <c r="L78" s="28"/>
    </row>
    <row r="79" spans="1:12" ht="37.5" x14ac:dyDescent="0.2">
      <c r="A79" s="36">
        <v>43</v>
      </c>
      <c r="B79" s="43" t="s">
        <v>87</v>
      </c>
      <c r="C79" s="43" t="s">
        <v>87</v>
      </c>
      <c r="D79" s="37">
        <v>10</v>
      </c>
      <c r="E79" s="38">
        <v>1474.1999999999998</v>
      </c>
      <c r="F79" s="79"/>
      <c r="G79" s="90"/>
      <c r="H79" s="56">
        <f t="shared" si="2"/>
        <v>1474.1999999999998</v>
      </c>
      <c r="I79" s="75"/>
      <c r="J79" s="57">
        <v>8.8888888888888889E-3</v>
      </c>
      <c r="K79" s="20"/>
      <c r="L79" s="28"/>
    </row>
    <row r="80" spans="1:12" ht="56.25" x14ac:dyDescent="0.2">
      <c r="A80" s="36">
        <v>44</v>
      </c>
      <c r="B80" s="43" t="s">
        <v>88</v>
      </c>
      <c r="C80" s="41" t="s">
        <v>89</v>
      </c>
      <c r="D80" s="37">
        <v>4</v>
      </c>
      <c r="E80" s="38">
        <v>1287</v>
      </c>
      <c r="F80" s="79"/>
      <c r="G80" s="90"/>
      <c r="H80" s="56">
        <f t="shared" si="2"/>
        <v>1287</v>
      </c>
      <c r="I80" s="75"/>
      <c r="J80" s="57">
        <v>8.8888888888888889E-3</v>
      </c>
      <c r="K80" s="20"/>
      <c r="L80" s="28"/>
    </row>
    <row r="81" spans="1:12" ht="56.25" x14ac:dyDescent="0.2">
      <c r="A81" s="36">
        <v>45</v>
      </c>
      <c r="B81" s="43" t="s">
        <v>90</v>
      </c>
      <c r="C81" s="43" t="s">
        <v>91</v>
      </c>
      <c r="D81" s="37">
        <v>4</v>
      </c>
      <c r="E81" s="38">
        <v>1755</v>
      </c>
      <c r="F81" s="79"/>
      <c r="G81" s="90"/>
      <c r="H81" s="56">
        <f t="shared" si="2"/>
        <v>1755</v>
      </c>
      <c r="I81" s="75"/>
      <c r="J81" s="57">
        <v>8.8888888888888889E-3</v>
      </c>
      <c r="K81" s="20"/>
      <c r="L81" s="28"/>
    </row>
    <row r="82" spans="1:12" ht="57" thickBot="1" x14ac:dyDescent="0.25">
      <c r="A82" s="45">
        <v>46</v>
      </c>
      <c r="B82" s="58" t="s">
        <v>92</v>
      </c>
      <c r="C82" s="58" t="s">
        <v>93</v>
      </c>
      <c r="D82" s="60">
        <v>4</v>
      </c>
      <c r="E82" s="38">
        <v>2223</v>
      </c>
      <c r="F82" s="80"/>
      <c r="G82" s="91"/>
      <c r="H82" s="56">
        <f t="shared" si="2"/>
        <v>2223</v>
      </c>
      <c r="I82" s="77"/>
      <c r="J82" s="61">
        <v>8.8888888888888889E-3</v>
      </c>
      <c r="K82" s="20"/>
      <c r="L82" s="28"/>
    </row>
    <row r="83" spans="1:12" ht="68.25" customHeight="1" thickBot="1" x14ac:dyDescent="0.25">
      <c r="A83" s="100" t="s">
        <v>144</v>
      </c>
      <c r="B83" s="101"/>
      <c r="C83" s="101"/>
      <c r="D83" s="101"/>
      <c r="E83" s="102"/>
      <c r="F83" s="109">
        <f>G74*F74</f>
        <v>0</v>
      </c>
      <c r="G83" s="110"/>
      <c r="H83" s="49"/>
      <c r="I83" s="49"/>
      <c r="J83" s="50">
        <f>1-F83/F74</f>
        <v>1</v>
      </c>
      <c r="L83" s="28"/>
    </row>
    <row r="84" spans="1:12" ht="19.5" thickBot="1" x14ac:dyDescent="0.25">
      <c r="A84" s="81" t="s">
        <v>139</v>
      </c>
      <c r="B84" s="81"/>
      <c r="C84" s="81"/>
      <c r="D84" s="81"/>
      <c r="E84" s="81"/>
      <c r="F84" s="81"/>
      <c r="G84" s="81"/>
      <c r="H84" s="81"/>
      <c r="I84" s="81"/>
      <c r="J84" s="81"/>
      <c r="L84" s="28"/>
    </row>
    <row r="85" spans="1:12" ht="75.75" thickBot="1" x14ac:dyDescent="0.25">
      <c r="A85" s="70" t="s">
        <v>2</v>
      </c>
      <c r="B85" s="71" t="s">
        <v>3</v>
      </c>
      <c r="C85" s="71" t="s">
        <v>4</v>
      </c>
      <c r="D85" s="71" t="s">
        <v>5</v>
      </c>
      <c r="E85" s="71" t="s">
        <v>133</v>
      </c>
      <c r="F85" s="72" t="s">
        <v>0</v>
      </c>
      <c r="G85" s="73" t="s">
        <v>134</v>
      </c>
      <c r="H85" s="73" t="s">
        <v>141</v>
      </c>
      <c r="I85" s="34" t="s">
        <v>140</v>
      </c>
      <c r="J85" s="34" t="s">
        <v>6</v>
      </c>
      <c r="L85" s="28"/>
    </row>
    <row r="86" spans="1:12" ht="75" x14ac:dyDescent="0.2">
      <c r="A86" s="36">
        <v>47</v>
      </c>
      <c r="B86" s="43" t="s">
        <v>94</v>
      </c>
      <c r="C86" s="41" t="s">
        <v>95</v>
      </c>
      <c r="D86" s="37">
        <v>5</v>
      </c>
      <c r="E86" s="38">
        <v>2691</v>
      </c>
      <c r="F86" s="78">
        <v>0.15</v>
      </c>
      <c r="G86" s="95"/>
      <c r="H86" s="56">
        <f>$E86*(1-$G$86)</f>
        <v>2691</v>
      </c>
      <c r="I86" s="75"/>
      <c r="J86" s="57">
        <f>F86/8</f>
        <v>1.8749999999999999E-2</v>
      </c>
      <c r="K86" s="20"/>
      <c r="L86" s="28"/>
    </row>
    <row r="87" spans="1:12" ht="75" x14ac:dyDescent="0.2">
      <c r="A87" s="36">
        <v>48</v>
      </c>
      <c r="B87" s="43" t="s">
        <v>96</v>
      </c>
      <c r="C87" s="41" t="s">
        <v>96</v>
      </c>
      <c r="D87" s="37">
        <v>5</v>
      </c>
      <c r="E87" s="38">
        <v>3276</v>
      </c>
      <c r="F87" s="79"/>
      <c r="G87" s="90"/>
      <c r="H87" s="56">
        <f t="shared" ref="H87:H93" si="3">$E87*(1-$G$86)</f>
        <v>3276</v>
      </c>
      <c r="I87" s="75"/>
      <c r="J87" s="57">
        <v>1.8749999999999999E-2</v>
      </c>
      <c r="K87" s="20"/>
      <c r="L87" s="28"/>
    </row>
    <row r="88" spans="1:12" ht="75" x14ac:dyDescent="0.2">
      <c r="A88" s="36">
        <v>49</v>
      </c>
      <c r="B88" s="41" t="s">
        <v>97</v>
      </c>
      <c r="C88" s="41" t="s">
        <v>97</v>
      </c>
      <c r="D88" s="37">
        <v>5</v>
      </c>
      <c r="E88" s="38">
        <v>2925</v>
      </c>
      <c r="F88" s="79"/>
      <c r="G88" s="90"/>
      <c r="H88" s="56">
        <f t="shared" si="3"/>
        <v>2925</v>
      </c>
      <c r="I88" s="75"/>
      <c r="J88" s="57">
        <v>1.8749999999999999E-2</v>
      </c>
      <c r="K88" s="20"/>
      <c r="L88" s="28"/>
    </row>
    <row r="89" spans="1:12" ht="75" x14ac:dyDescent="0.2">
      <c r="A89" s="36">
        <v>50</v>
      </c>
      <c r="B89" s="41" t="s">
        <v>98</v>
      </c>
      <c r="C89" s="41" t="s">
        <v>98</v>
      </c>
      <c r="D89" s="37">
        <v>5</v>
      </c>
      <c r="E89" s="38">
        <v>3627</v>
      </c>
      <c r="F89" s="79"/>
      <c r="G89" s="90"/>
      <c r="H89" s="56">
        <f t="shared" si="3"/>
        <v>3627</v>
      </c>
      <c r="I89" s="75"/>
      <c r="J89" s="57">
        <v>1.8749999999999999E-2</v>
      </c>
      <c r="K89" s="20"/>
      <c r="L89" s="28"/>
    </row>
    <row r="90" spans="1:12" ht="93.75" x14ac:dyDescent="0.2">
      <c r="A90" s="36">
        <v>51</v>
      </c>
      <c r="B90" s="43" t="s">
        <v>99</v>
      </c>
      <c r="C90" s="41" t="s">
        <v>100</v>
      </c>
      <c r="D90" s="37">
        <v>5</v>
      </c>
      <c r="E90" s="38">
        <v>2831.3999999999996</v>
      </c>
      <c r="F90" s="79"/>
      <c r="G90" s="90"/>
      <c r="H90" s="56">
        <f t="shared" si="3"/>
        <v>2831.3999999999996</v>
      </c>
      <c r="I90" s="75"/>
      <c r="J90" s="57">
        <v>1.8749999999999999E-2</v>
      </c>
      <c r="K90" s="20"/>
      <c r="L90" s="28"/>
    </row>
    <row r="91" spans="1:12" ht="93.75" x14ac:dyDescent="0.2">
      <c r="A91" s="36">
        <v>52</v>
      </c>
      <c r="B91" s="43" t="s">
        <v>101</v>
      </c>
      <c r="C91" s="41" t="s">
        <v>101</v>
      </c>
      <c r="D91" s="37">
        <v>5</v>
      </c>
      <c r="E91" s="38">
        <v>3416.3999999999996</v>
      </c>
      <c r="F91" s="79"/>
      <c r="G91" s="90"/>
      <c r="H91" s="56">
        <f t="shared" si="3"/>
        <v>3416.3999999999996</v>
      </c>
      <c r="I91" s="75"/>
      <c r="J91" s="57">
        <v>1.8749999999999999E-2</v>
      </c>
      <c r="K91" s="20"/>
      <c r="L91" s="28"/>
    </row>
    <row r="92" spans="1:12" ht="93.75" x14ac:dyDescent="0.2">
      <c r="A92" s="36">
        <v>53</v>
      </c>
      <c r="B92" s="41" t="s">
        <v>102</v>
      </c>
      <c r="C92" s="41" t="s">
        <v>102</v>
      </c>
      <c r="D92" s="37">
        <v>5</v>
      </c>
      <c r="E92" s="38">
        <v>3065.3999999999996</v>
      </c>
      <c r="F92" s="79"/>
      <c r="G92" s="90"/>
      <c r="H92" s="56">
        <f t="shared" si="3"/>
        <v>3065.3999999999996</v>
      </c>
      <c r="I92" s="75"/>
      <c r="J92" s="57">
        <v>1.8749999999999999E-2</v>
      </c>
      <c r="K92" s="20"/>
      <c r="L92" s="28"/>
    </row>
    <row r="93" spans="1:12" ht="94.5" thickBot="1" x14ac:dyDescent="0.25">
      <c r="A93" s="45">
        <v>54</v>
      </c>
      <c r="B93" s="46" t="s">
        <v>103</v>
      </c>
      <c r="C93" s="46" t="s">
        <v>103</v>
      </c>
      <c r="D93" s="60">
        <v>5</v>
      </c>
      <c r="E93" s="38">
        <v>3767.3999999999996</v>
      </c>
      <c r="F93" s="80"/>
      <c r="G93" s="91"/>
      <c r="H93" s="56">
        <f t="shared" si="3"/>
        <v>3767.3999999999996</v>
      </c>
      <c r="I93" s="75"/>
      <c r="J93" s="61">
        <v>1.8749999999999999E-2</v>
      </c>
      <c r="K93" s="20"/>
      <c r="L93" s="28"/>
    </row>
    <row r="94" spans="1:12" ht="68.25" customHeight="1" thickBot="1" x14ac:dyDescent="0.25">
      <c r="A94" s="100" t="s">
        <v>145</v>
      </c>
      <c r="B94" s="101"/>
      <c r="C94" s="101"/>
      <c r="D94" s="101"/>
      <c r="E94" s="102"/>
      <c r="F94" s="103">
        <f>G86*F86</f>
        <v>0</v>
      </c>
      <c r="G94" s="104"/>
      <c r="H94" s="49"/>
      <c r="I94" s="49"/>
      <c r="J94" s="50">
        <f>1-F94/F86</f>
        <v>1</v>
      </c>
      <c r="L94" s="28"/>
    </row>
    <row r="95" spans="1:12" ht="68.25" customHeight="1" thickBot="1" x14ac:dyDescent="0.25">
      <c r="A95" s="100" t="s">
        <v>146</v>
      </c>
      <c r="B95" s="101"/>
      <c r="C95" s="101"/>
      <c r="D95" s="101"/>
      <c r="E95" s="102"/>
      <c r="F95" s="105">
        <f>F61+F71+F83+F94</f>
        <v>0</v>
      </c>
      <c r="G95" s="106"/>
      <c r="H95" s="67"/>
      <c r="I95" s="67"/>
      <c r="J95" s="50"/>
      <c r="L95" s="28"/>
    </row>
  </sheetData>
  <sheetProtection algorithmName="SHA-512" hashValue="qPwHYeKnw7sysjdI7BXMEDiWOprbQ5HaoEQYHgGmHiOPNvh4ssSSctZxhgrl+tayKcRn0EwaAd/t7jEGi1jzew==" saltValue="lDmVaJOu7F+cDzxlrjq4og==" spinCount="100000" sheet="1" objects="1" scenarios="1" selectLockedCells="1"/>
  <mergeCells count="22">
    <mergeCell ref="A29:H29"/>
    <mergeCell ref="A61:E61"/>
    <mergeCell ref="A94:E94"/>
    <mergeCell ref="F94:G94"/>
    <mergeCell ref="A95:E95"/>
    <mergeCell ref="F95:G95"/>
    <mergeCell ref="F61:G61"/>
    <mergeCell ref="A71:D71"/>
    <mergeCell ref="F71:G71"/>
    <mergeCell ref="A83:E83"/>
    <mergeCell ref="F83:G83"/>
    <mergeCell ref="F31:F60"/>
    <mergeCell ref="F64:F70"/>
    <mergeCell ref="G31:G60"/>
    <mergeCell ref="G64:G70"/>
    <mergeCell ref="G74:G82"/>
    <mergeCell ref="F86:F93"/>
    <mergeCell ref="A84:J84"/>
    <mergeCell ref="A72:J72"/>
    <mergeCell ref="A62:J62"/>
    <mergeCell ref="F74:F82"/>
    <mergeCell ref="G86:G93"/>
  </mergeCells>
  <dataValidations count="3">
    <dataValidation type="list" allowBlank="1" showInputMessage="1" showErrorMessage="1" sqref="I64:I70 I74:I82 I31:I60 I86:I93">
      <formula1>העדפה</formula1>
    </dataValidation>
    <dataValidation type="decimal" errorStyle="warning" allowBlank="1" showInputMessage="1" showErrorMessage="1" errorTitle="שגיאה" error="יש להקליד אחוז הנחה בין 1 ל- 100" sqref="G31:G60 G64:G70 G74:G82">
      <formula1>0</formula1>
      <formula2>1</formula2>
    </dataValidation>
    <dataValidation type="decimal" errorStyle="warning" allowBlank="1" showInputMessage="1" showErrorMessage="1" errorTitle="שגיאה" error="יש להקליד אחוז הנחה בין 1 ל- 100" sqref="G86:G93">
      <formula1>0</formula1>
      <formula2>1</formula2>
    </dataValidation>
  </dataValidations>
  <pageMargins left="0.25" right="0.25" top="0.75" bottom="0.75" header="0.3" footer="0.3"/>
  <pageSetup paperSize="9" scale="52" fitToHeight="0" orientation="portrait" r:id="rId1"/>
  <rowBreaks count="2" manualBreakCount="2">
    <brk id="61" max="16383" man="1"/>
    <brk id="8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M19"/>
  <sheetViews>
    <sheetView showGridLines="0" rightToLeft="1" view="pageBreakPreview" zoomScale="60" zoomScaleNormal="100" workbookViewId="0">
      <selection activeCell="J8" sqref="J8"/>
    </sheetView>
  </sheetViews>
  <sheetFormatPr defaultColWidth="8" defaultRowHeight="14.25" x14ac:dyDescent="0.2"/>
  <cols>
    <col min="1" max="4" width="8" style="1"/>
    <col min="5" max="11" width="12.5" style="1" customWidth="1"/>
    <col min="12" max="12" width="10" style="1" customWidth="1"/>
    <col min="13" max="16384" width="8" style="1"/>
  </cols>
  <sheetData>
    <row r="1" spans="1:13" ht="74.25" customHeight="1" x14ac:dyDescent="0.2">
      <c r="A1" s="115" t="s">
        <v>106</v>
      </c>
      <c r="B1" s="115"/>
      <c r="C1" s="115"/>
      <c r="D1" s="115"/>
      <c r="E1" s="115"/>
      <c r="F1" s="115"/>
      <c r="G1" s="115"/>
      <c r="H1" s="115"/>
      <c r="I1" s="115"/>
      <c r="J1" s="115"/>
      <c r="K1" s="115"/>
      <c r="L1" s="115"/>
      <c r="M1" s="115"/>
    </row>
    <row r="2" spans="1:13" ht="114" x14ac:dyDescent="0.2">
      <c r="A2" s="2" t="s">
        <v>107</v>
      </c>
      <c r="B2" s="2" t="s">
        <v>108</v>
      </c>
      <c r="C2" s="2" t="s">
        <v>109</v>
      </c>
      <c r="D2" s="3" t="s">
        <v>110</v>
      </c>
      <c r="E2" s="2" t="s">
        <v>111</v>
      </c>
      <c r="F2" s="2" t="s">
        <v>112</v>
      </c>
      <c r="G2" s="3" t="s">
        <v>113</v>
      </c>
      <c r="H2" s="2" t="s">
        <v>114</v>
      </c>
      <c r="I2" s="2" t="s">
        <v>115</v>
      </c>
      <c r="J2" s="2" t="s">
        <v>116</v>
      </c>
      <c r="K2" s="3" t="s">
        <v>117</v>
      </c>
      <c r="L2" s="4"/>
    </row>
    <row r="3" spans="1:13" x14ac:dyDescent="0.2">
      <c r="A3" s="111" t="s">
        <v>118</v>
      </c>
      <c r="B3" s="113">
        <v>0.5</v>
      </c>
      <c r="C3" s="113">
        <v>0.15</v>
      </c>
      <c r="D3" s="113">
        <f>C3*B3</f>
        <v>7.4999999999999997E-2</v>
      </c>
      <c r="E3" s="5">
        <v>1</v>
      </c>
      <c r="F3" s="6">
        <v>0.2</v>
      </c>
      <c r="G3" s="6">
        <f>1-C3</f>
        <v>0.85</v>
      </c>
      <c r="H3" s="6" t="s">
        <v>119</v>
      </c>
      <c r="I3" s="7">
        <f>IF(H3="כן",G3/1.15,G3)</f>
        <v>0.73913043478260876</v>
      </c>
      <c r="J3" s="7">
        <f>1-I3</f>
        <v>0.26086956521739124</v>
      </c>
      <c r="K3" s="8">
        <f>J3*F3</f>
        <v>5.2173913043478251E-2</v>
      </c>
    </row>
    <row r="4" spans="1:13" x14ac:dyDescent="0.2">
      <c r="A4" s="112"/>
      <c r="B4" s="112"/>
      <c r="C4" s="114"/>
      <c r="D4" s="114"/>
      <c r="E4" s="5">
        <v>2</v>
      </c>
      <c r="F4" s="6">
        <v>0.3</v>
      </c>
      <c r="G4" s="6">
        <f>1-C3</f>
        <v>0.85</v>
      </c>
      <c r="H4" s="5" t="s">
        <v>120</v>
      </c>
      <c r="I4" s="7">
        <f>IF(H4="כן",G4/1.15,G4)</f>
        <v>0.85</v>
      </c>
      <c r="J4" s="7">
        <f>1-I4</f>
        <v>0.15000000000000002</v>
      </c>
      <c r="K4" s="8">
        <f>J4*F4</f>
        <v>4.5000000000000005E-2</v>
      </c>
    </row>
    <row r="5" spans="1:13" x14ac:dyDescent="0.2">
      <c r="A5" s="111" t="s">
        <v>121</v>
      </c>
      <c r="B5" s="113">
        <v>0.5</v>
      </c>
      <c r="C5" s="113">
        <v>0.3</v>
      </c>
      <c r="D5" s="113">
        <f>C5*B5</f>
        <v>0.15</v>
      </c>
      <c r="E5" s="5">
        <v>3</v>
      </c>
      <c r="F5" s="6">
        <v>0.4</v>
      </c>
      <c r="G5" s="6">
        <f>1-C5</f>
        <v>0.7</v>
      </c>
      <c r="H5" s="5" t="s">
        <v>120</v>
      </c>
      <c r="I5" s="7">
        <f>IF(H5="כן",G5/1.15,G5)</f>
        <v>0.7</v>
      </c>
      <c r="J5" s="7">
        <f>1-I5</f>
        <v>0.30000000000000004</v>
      </c>
      <c r="K5" s="8">
        <f>J5*F5</f>
        <v>0.12000000000000002</v>
      </c>
    </row>
    <row r="6" spans="1:13" x14ac:dyDescent="0.2">
      <c r="A6" s="112"/>
      <c r="B6" s="112"/>
      <c r="C6" s="114"/>
      <c r="D6" s="114"/>
      <c r="E6" s="5">
        <v>4</v>
      </c>
      <c r="F6" s="6">
        <v>0.1</v>
      </c>
      <c r="G6" s="6">
        <f>1-C5</f>
        <v>0.7</v>
      </c>
      <c r="H6" s="5" t="s">
        <v>119</v>
      </c>
      <c r="I6" s="7">
        <f>IF(H6="כן",G6/1.15,G6)</f>
        <v>0.60869565217391308</v>
      </c>
      <c r="J6" s="7">
        <f>1-I6</f>
        <v>0.39130434782608692</v>
      </c>
      <c r="K6" s="8">
        <f>J6*F6</f>
        <v>3.9130434782608692E-2</v>
      </c>
    </row>
    <row r="7" spans="1:13" ht="15" x14ac:dyDescent="0.25">
      <c r="D7" s="9">
        <f>SUM(D3:D6)</f>
        <v>0.22499999999999998</v>
      </c>
      <c r="F7" s="10"/>
      <c r="H7" s="10"/>
      <c r="I7" s="10"/>
      <c r="J7" s="10"/>
      <c r="K7" s="11">
        <f>SUM(K3:K6)</f>
        <v>0.25630434782608696</v>
      </c>
    </row>
    <row r="8" spans="1:13" ht="15" x14ac:dyDescent="0.25">
      <c r="C8" s="10" t="s">
        <v>122</v>
      </c>
      <c r="J8" s="10" t="s">
        <v>123</v>
      </c>
    </row>
    <row r="9" spans="1:13" ht="15" x14ac:dyDescent="0.25">
      <c r="E9" s="12"/>
      <c r="F9" s="13"/>
    </row>
    <row r="10" spans="1:13" ht="15" x14ac:dyDescent="0.25">
      <c r="B10" s="14" t="s">
        <v>124</v>
      </c>
    </row>
    <row r="11" spans="1:13" ht="22.5" customHeight="1" x14ac:dyDescent="0.2">
      <c r="B11" s="15" t="s">
        <v>125</v>
      </c>
      <c r="F11" s="16"/>
    </row>
    <row r="12" spans="1:13" ht="22.5" customHeight="1" x14ac:dyDescent="0.2">
      <c r="B12" s="15" t="s">
        <v>126</v>
      </c>
      <c r="F12" s="17"/>
    </row>
    <row r="13" spans="1:13" ht="22.5" customHeight="1" x14ac:dyDescent="0.2">
      <c r="B13" s="15" t="s">
        <v>127</v>
      </c>
      <c r="F13" s="13"/>
    </row>
    <row r="14" spans="1:13" ht="22.5" customHeight="1" x14ac:dyDescent="0.2">
      <c r="B14" s="15" t="s">
        <v>128</v>
      </c>
      <c r="F14" s="13"/>
    </row>
    <row r="15" spans="1:13" ht="22.5" customHeight="1" x14ac:dyDescent="0.2">
      <c r="B15" s="15" t="s">
        <v>129</v>
      </c>
      <c r="F15" s="13"/>
    </row>
    <row r="16" spans="1:13" ht="22.5" customHeight="1" x14ac:dyDescent="0.2">
      <c r="B16" s="15" t="s">
        <v>130</v>
      </c>
      <c r="F16" s="13"/>
    </row>
    <row r="17" spans="2:6" ht="22.5" customHeight="1" x14ac:dyDescent="0.2">
      <c r="B17" s="18" t="s">
        <v>131</v>
      </c>
      <c r="F17" s="13"/>
    </row>
    <row r="18" spans="2:6" x14ac:dyDescent="0.2">
      <c r="B18" s="15"/>
      <c r="F18" s="13"/>
    </row>
    <row r="19" spans="2:6" ht="15" x14ac:dyDescent="0.25">
      <c r="B19" s="12" t="s">
        <v>132</v>
      </c>
    </row>
  </sheetData>
  <sheetProtection algorithmName="SHA-512" hashValue="i2Sl01PSed8XpHwqCalFALco3jIEjWPmigFu1ASMa14A/yrm4wJFCHzD2KfnWVqMjeQkewAVZr2uRAv+b8HM1g==" saltValue="lwL3a9DKQDYHAaFeTX9iIw==" spinCount="100000" sheet="1" objects="1" scenarios="1" selectLockedCells="1" selectUnlockedCells="1"/>
  <mergeCells count="9">
    <mergeCell ref="A5:A6"/>
    <mergeCell ref="B5:B6"/>
    <mergeCell ref="C5:C6"/>
    <mergeCell ref="D5:D6"/>
    <mergeCell ref="A1:M1"/>
    <mergeCell ref="A3:A4"/>
    <mergeCell ref="B3:B4"/>
    <mergeCell ref="C3:C4"/>
    <mergeCell ref="D3:D4"/>
  </mergeCells>
  <pageMargins left="0.7" right="0.7" top="0.75" bottom="0.75"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נספח הצעת מחיר</vt:lpstr>
      <vt:lpstr>דוגמא לשקלול תוצרת הארץ</vt:lpstr>
      <vt:lpstr>'נספח הצעת מחיר'!WPrint_Area_W</vt:lpstr>
      <vt:lpstr>העדפה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moran-s</dc:creator>
  <cp:lastModifiedBy>‏‏משתמש Windows</cp:lastModifiedBy>
  <cp:lastPrinted>2017-11-28T07:53:34Z</cp:lastPrinted>
  <dcterms:created xsi:type="dcterms:W3CDTF">2017-07-12T10:33:29Z</dcterms:created>
  <dcterms:modified xsi:type="dcterms:W3CDTF">2017-11-29T10:05:43Z</dcterms:modified>
</cp:coreProperties>
</file>